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H:\HDS\PROGRAMS\NOFA\NOFA 2019+\Application Workbook (2019)\"/>
    </mc:Choice>
  </mc:AlternateContent>
  <workbookProtection workbookPassword="DE74" lockStructure="1"/>
  <bookViews>
    <workbookView xWindow="15" yWindow="6165" windowWidth="19320" windowHeight="6405" activeTab="4"/>
  </bookViews>
  <sheets>
    <sheet name="Instructions" sheetId="7" r:id="rId1"/>
    <sheet name="Data Entry Sheet" sheetId="3" r:id="rId2"/>
    <sheet name="Income Statement Ratio" sheetId="1" r:id="rId3"/>
    <sheet name="Balance Sheet Ratio" sheetId="4" r:id="rId4"/>
    <sheet name="Op Cycle Ratio" sheetId="5" r:id="rId5"/>
  </sheets>
  <definedNames>
    <definedName name="_xlnm.Print_Area" localSheetId="3">'Balance Sheet Ratio'!$A$1:$K$31</definedName>
    <definedName name="_xlnm.Print_Area" localSheetId="1">'Data Entry Sheet'!$A$1:$K$31</definedName>
    <definedName name="_xlnm.Print_Area" localSheetId="2">'Income Statement Ratio'!$A$1:$O$35</definedName>
    <definedName name="_xlnm.Print_Area" localSheetId="4">'Op Cycle Ratio'!$A$1:$N$27</definedName>
  </definedNames>
  <calcPr calcId="171027" iterate="1" iterateCount="1000"/>
</workbook>
</file>

<file path=xl/calcChain.xml><?xml version="1.0" encoding="utf-8"?>
<calcChain xmlns="http://schemas.openxmlformats.org/spreadsheetml/2006/main">
  <c r="M27" i="5" l="1"/>
  <c r="M33" i="4"/>
  <c r="M35" i="1"/>
  <c r="E19" i="4"/>
  <c r="G19" i="4"/>
  <c r="G20" i="4"/>
  <c r="G21" i="4"/>
  <c r="G26" i="5"/>
  <c r="I19" i="4"/>
  <c r="C19" i="4"/>
  <c r="E29" i="4"/>
  <c r="G29" i="4"/>
  <c r="I29" i="4"/>
  <c r="I31" i="4"/>
  <c r="C29" i="4"/>
  <c r="C24" i="4"/>
  <c r="E25" i="4"/>
  <c r="G25" i="4"/>
  <c r="I25" i="4"/>
  <c r="C25" i="4"/>
  <c r="E24" i="4"/>
  <c r="E26" i="4"/>
  <c r="G24" i="4"/>
  <c r="I24" i="4"/>
  <c r="E30" i="4"/>
  <c r="F30" i="4"/>
  <c r="G30" i="4"/>
  <c r="H30" i="4"/>
  <c r="I30" i="4"/>
  <c r="J30" i="4"/>
  <c r="C30" i="4"/>
  <c r="C31" i="4"/>
  <c r="E31" i="4"/>
  <c r="G31" i="4"/>
  <c r="I32" i="1"/>
  <c r="G32" i="1"/>
  <c r="C32" i="1"/>
  <c r="E32" i="1"/>
  <c r="E13" i="5"/>
  <c r="G13" i="5"/>
  <c r="I13" i="5"/>
  <c r="C13" i="5"/>
  <c r="E25" i="5"/>
  <c r="G25" i="5"/>
  <c r="I25" i="5"/>
  <c r="C25" i="5"/>
  <c r="I8" i="5"/>
  <c r="I10" i="5"/>
  <c r="I11" i="5"/>
  <c r="I22" i="5"/>
  <c r="G8" i="5"/>
  <c r="I30" i="1"/>
  <c r="G30" i="1"/>
  <c r="E30" i="1"/>
  <c r="C30" i="1"/>
  <c r="E31" i="1"/>
  <c r="G31" i="1"/>
  <c r="I31" i="1"/>
  <c r="C31" i="1"/>
  <c r="E29" i="1"/>
  <c r="G29" i="1"/>
  <c r="I29" i="1"/>
  <c r="E28" i="1"/>
  <c r="G28" i="1"/>
  <c r="I28" i="1"/>
  <c r="E27" i="1"/>
  <c r="G27" i="1"/>
  <c r="I27" i="1"/>
  <c r="C29" i="1"/>
  <c r="C28" i="1"/>
  <c r="C27" i="1"/>
  <c r="I26" i="1"/>
  <c r="G26" i="1"/>
  <c r="C26" i="1"/>
  <c r="E26" i="1"/>
  <c r="I16" i="1"/>
  <c r="G16" i="1"/>
  <c r="G17" i="1"/>
  <c r="E16" i="1"/>
  <c r="C16" i="1"/>
  <c r="E8" i="5"/>
  <c r="E15" i="1"/>
  <c r="E17" i="1"/>
  <c r="G15" i="1"/>
  <c r="I15" i="1"/>
  <c r="I17" i="1"/>
  <c r="C15" i="1"/>
  <c r="C17" i="1"/>
  <c r="I16" i="5"/>
  <c r="I18" i="5"/>
  <c r="I19" i="5"/>
  <c r="I23" i="5"/>
  <c r="G16" i="5"/>
  <c r="G18" i="5"/>
  <c r="G19" i="5"/>
  <c r="G23" i="5"/>
  <c r="I21" i="1"/>
  <c r="G21" i="1"/>
  <c r="E21" i="1"/>
  <c r="C21" i="1"/>
  <c r="I20" i="1"/>
  <c r="G20" i="1"/>
  <c r="E20" i="1"/>
  <c r="E22" i="1"/>
  <c r="C20" i="1"/>
  <c r="C22" i="1"/>
  <c r="C8" i="5"/>
  <c r="C16" i="5"/>
  <c r="I6" i="5"/>
  <c r="G6" i="5"/>
  <c r="E6" i="5"/>
  <c r="C6" i="5"/>
  <c r="I6" i="4"/>
  <c r="G6" i="4"/>
  <c r="E6" i="4"/>
  <c r="C6" i="4"/>
  <c r="I5" i="1"/>
  <c r="G5" i="1"/>
  <c r="E5" i="1"/>
  <c r="C5" i="1"/>
  <c r="B3" i="5"/>
  <c r="B3" i="4"/>
  <c r="B3" i="1"/>
  <c r="C9" i="5"/>
  <c r="C10" i="5"/>
  <c r="C11" i="5"/>
  <c r="C22" i="5"/>
  <c r="C17" i="5"/>
  <c r="I17" i="5"/>
  <c r="G17" i="5"/>
  <c r="E16" i="5"/>
  <c r="E17" i="5"/>
  <c r="I9" i="5"/>
  <c r="G9" i="5"/>
  <c r="G10" i="5"/>
  <c r="G11" i="5"/>
  <c r="G22" i="5"/>
  <c r="E9" i="5"/>
  <c r="E10" i="5"/>
  <c r="E11" i="5"/>
  <c r="E22" i="5"/>
  <c r="E24" i="5"/>
  <c r="C18" i="4"/>
  <c r="C20" i="4"/>
  <c r="C21" i="4"/>
  <c r="C26" i="5"/>
  <c r="I18" i="4"/>
  <c r="I20" i="4"/>
  <c r="I21" i="4"/>
  <c r="I26" i="5"/>
  <c r="G18" i="4"/>
  <c r="E18" i="4"/>
  <c r="E20" i="4"/>
  <c r="E21" i="4"/>
  <c r="E26" i="5"/>
  <c r="C14" i="4"/>
  <c r="C13" i="4"/>
  <c r="C15" i="4"/>
  <c r="I14" i="4"/>
  <c r="I15" i="4"/>
  <c r="G14" i="4"/>
  <c r="E14" i="4"/>
  <c r="I13" i="4"/>
  <c r="G13" i="4"/>
  <c r="E13" i="4"/>
  <c r="E15" i="4"/>
  <c r="C9" i="4"/>
  <c r="C10" i="4"/>
  <c r="C8" i="4"/>
  <c r="I7" i="1"/>
  <c r="E7" i="1"/>
  <c r="E9" i="1"/>
  <c r="E10" i="1"/>
  <c r="E12" i="1"/>
  <c r="E8" i="1"/>
  <c r="I9" i="4"/>
  <c r="I10" i="4"/>
  <c r="I8" i="4"/>
  <c r="G9" i="4"/>
  <c r="E9" i="4"/>
  <c r="E10" i="4"/>
  <c r="G8" i="4"/>
  <c r="E8" i="4"/>
  <c r="G8" i="1"/>
  <c r="G7" i="1"/>
  <c r="G9" i="1"/>
  <c r="G10" i="1"/>
  <c r="G12" i="1"/>
  <c r="G15" i="4"/>
  <c r="C18" i="5"/>
  <c r="C19" i="5"/>
  <c r="C23" i="5"/>
  <c r="I22" i="1"/>
  <c r="G10" i="4"/>
  <c r="E18" i="5"/>
  <c r="E19" i="5"/>
  <c r="E23" i="5"/>
  <c r="G22" i="1"/>
  <c r="I26" i="4"/>
  <c r="G26" i="4"/>
  <c r="C26" i="4"/>
  <c r="I8" i="1"/>
  <c r="I9" i="1"/>
  <c r="I10" i="1"/>
  <c r="I12" i="1"/>
  <c r="G24" i="5"/>
  <c r="C24" i="5"/>
  <c r="I24" i="5"/>
</calcChain>
</file>

<file path=xl/sharedStrings.xml><?xml version="1.0" encoding="utf-8"?>
<sst xmlns="http://schemas.openxmlformats.org/spreadsheetml/2006/main" count="173" uniqueCount="120">
  <si>
    <t>Year 1</t>
  </si>
  <si>
    <t>Year 2</t>
  </si>
  <si>
    <t>Year 3</t>
  </si>
  <si>
    <t>Revenue Growth - How much has the Company's Revenue Grown</t>
  </si>
  <si>
    <t>This Year's Revenue</t>
  </si>
  <si>
    <t>- Last year's Revenue</t>
  </si>
  <si>
    <t>= Revenue Difference</t>
  </si>
  <si>
    <t>/ Last Year's Revenue</t>
  </si>
  <si>
    <t>x 100</t>
  </si>
  <si>
    <t>=% of Revenue Growth</t>
  </si>
  <si>
    <t>/Revenue</t>
  </si>
  <si>
    <t>= as % of Revenue</t>
  </si>
  <si>
    <t>Current Ratio:  Can company generate current/operating cash to pay bills due in next 12 months</t>
  </si>
  <si>
    <t>= Current Ratio</t>
  </si>
  <si>
    <t>Current Assets</t>
  </si>
  <si>
    <t>Working Capital:  How much cash remains after the company pays its bills in next 12 months</t>
  </si>
  <si>
    <t>= Working Capital</t>
  </si>
  <si>
    <t>Calculating Balance Sheet Ratios</t>
  </si>
  <si>
    <t>Comments</t>
  </si>
  <si>
    <t>Operating Cycle Ratios</t>
  </si>
  <si>
    <t>Receivables</t>
  </si>
  <si>
    <t>x 360 days in Period</t>
  </si>
  <si>
    <t>Days Receivable:  How long, on average, does the company take to collect ?</t>
  </si>
  <si>
    <t>Days Payable:  How long, on average, does the company take to pay its suppliers?</t>
  </si>
  <si>
    <t>Operating Cycle:  How long, on average, does the company have its cash tied up in the operations of the business</t>
  </si>
  <si>
    <t>Payables</t>
  </si>
  <si>
    <t>= Days Payable</t>
  </si>
  <si>
    <t>+ Days Receivable</t>
  </si>
  <si>
    <t xml:space="preserve"> - Days Payable</t>
  </si>
  <si>
    <t>= Operating Cycle</t>
  </si>
  <si>
    <t>Revenue</t>
  </si>
  <si>
    <t>Income Statement</t>
  </si>
  <si>
    <t>Depreciation</t>
  </si>
  <si>
    <t>Taxes &amp; Insurance</t>
  </si>
  <si>
    <t>Balance Sheet</t>
  </si>
  <si>
    <t>Current Liablities</t>
  </si>
  <si>
    <t>Long Term Liabilities</t>
  </si>
  <si>
    <t>Over time, this should be stable or increasing and consistent with or better than the industry</t>
  </si>
  <si>
    <t xml:space="preserve">In most situations, this should be going down.  Over time, it should be stable or decreasing and consistent with or better than industry. </t>
  </si>
  <si>
    <t>Non Current Assets</t>
  </si>
  <si>
    <t>Total Liabilities (assuming Current Liabilities and Long Term Liabilities)</t>
  </si>
  <si>
    <t>Year 4</t>
  </si>
  <si>
    <t>= Days Receivable</t>
  </si>
  <si>
    <t>A-133?</t>
  </si>
  <si>
    <t>**Input data in cream colored fields.**</t>
  </si>
  <si>
    <t>NOFA Score</t>
  </si>
  <si>
    <t>Notes on NOFA Score</t>
  </si>
  <si>
    <t>Total Points this page:</t>
  </si>
  <si>
    <t>Cash &amp; Marketable Securities &amp; Other Investments</t>
  </si>
  <si>
    <t>Operating Expenses/Revenue:  Has the company been able to control its operating costs?</t>
  </si>
  <si>
    <t xml:space="preserve">Operating Expenses </t>
  </si>
  <si>
    <t>Over time, this should be stable (&lt;5% change last year to current year) or decreasing and consistent or better than the industry</t>
  </si>
  <si>
    <t>Cash Flows</t>
  </si>
  <si>
    <t>Net Increase/Decrease in Cash</t>
  </si>
  <si>
    <t>Cash at Beginning of Year</t>
  </si>
  <si>
    <t>Cash at End of Year</t>
  </si>
  <si>
    <t xml:space="preserve"> Cash Flow Analysis</t>
  </si>
  <si>
    <t>Operating Profit</t>
  </si>
  <si>
    <t>Non-Current Related-party receivables</t>
  </si>
  <si>
    <t>Page #</t>
  </si>
  <si>
    <t>Cash and Cash Equivalents, end of year</t>
  </si>
  <si>
    <t>Debt Ratio:  How has the company financed operations between debt &amp; assets?</t>
  </si>
  <si>
    <t>= Debt Ratio</t>
  </si>
  <si>
    <t xml:space="preserve"> </t>
  </si>
  <si>
    <t>/ Total Assets (assuming Current Assets+Non-Current Assets)</t>
  </si>
  <si>
    <t>/operating expense</t>
  </si>
  <si>
    <t>= Days Cash on total current assets</t>
  </si>
  <si>
    <t xml:space="preserve">Developer's Analysis Comments </t>
  </si>
  <si>
    <t>Hide Column</t>
  </si>
  <si>
    <r>
      <t>Max Points = .25</t>
    </r>
    <r>
      <rPr>
        <b/>
        <sz val="11"/>
        <color indexed="10"/>
        <rFont val="Calibri"/>
        <family val="2"/>
      </rPr>
      <t xml:space="preserve"> if &lt;180 days</t>
    </r>
    <r>
      <rPr>
        <b/>
        <sz val="11"/>
        <color indexed="8"/>
        <rFont val="Calibri"/>
        <family val="2"/>
      </rPr>
      <t xml:space="preserve">; </t>
    </r>
    <r>
      <rPr>
        <b/>
        <sz val="11"/>
        <color indexed="10"/>
        <rFont val="Calibri"/>
        <family val="2"/>
      </rPr>
      <t>Review Receivables if &gt;180 to determine if collecting on time or if fees are being deferred</t>
    </r>
    <r>
      <rPr>
        <b/>
        <sz val="11"/>
        <color indexed="8"/>
        <rFont val="Calibri"/>
        <family val="2"/>
      </rPr>
      <t xml:space="preserve">. </t>
    </r>
  </si>
  <si>
    <r>
      <t xml:space="preserve">Shorter Operating Cycle means a lesser need for working capital.  Longer Operating Cycle means greater working capital need for the company. </t>
    </r>
    <r>
      <rPr>
        <sz val="10"/>
        <color indexed="10"/>
        <rFont val="Calibri"/>
        <family val="2"/>
      </rPr>
      <t xml:space="preserve">Check # of days of current assets on balance sheet ratios and days cash on liquid assets to see if operating cycle is within the number of days cash available.  </t>
    </r>
  </si>
  <si>
    <t xml:space="preserve">Days Cash  </t>
  </si>
  <si>
    <t>Days Current Assets:  How many days cash is available</t>
  </si>
  <si>
    <r>
      <t xml:space="preserve">This is the number of days cash available to operate the business.  </t>
    </r>
    <r>
      <rPr>
        <strike/>
        <sz val="10"/>
        <color indexed="8"/>
        <rFont val="Calibri"/>
        <family val="2"/>
      </rPr>
      <t>Positive means that the business is doing well</t>
    </r>
    <r>
      <rPr>
        <sz val="10"/>
        <color indexed="10"/>
        <rFont val="Calibri"/>
        <family val="2"/>
      </rPr>
      <t xml:space="preserve">  Ideally the entity should have enough cash to cover 90 days expense.  If days payable is over 90 days, the number of days cash on current assets should be enough to cover days payable.</t>
    </r>
  </si>
  <si>
    <t>Calculating Income Statement Ratios and Cash flow Analysis</t>
  </si>
  <si>
    <t>Over time, revenue growth should be continuing, but gradual to avoid fast growth syndrome</t>
  </si>
  <si>
    <t>Negative Cash flow should be analyzed.  Is cash flow negative because operating expenses are exceeding revenue or because of Investing, capital expenditures or financing activities has utilized funds.  If they are reinvesting the money in the org, are they maintaining a reasonable # of days cash?</t>
  </si>
  <si>
    <t>/Current Liabilities</t>
  </si>
  <si>
    <t>Working capital should be positive and increasing over time.  Negative WC means the business must obtain additional funds through equity or line of credit</t>
  </si>
  <si>
    <t xml:space="preserve"> -Current Liabilities</t>
  </si>
  <si>
    <r>
      <t xml:space="preserve">D/R of 30 means that the business averages 30 days to collect from customers.  D/R should be consistent with terms, stable or declining over time, consistent with industry  </t>
    </r>
    <r>
      <rPr>
        <sz val="10"/>
        <color indexed="10"/>
        <rFont val="Calibri"/>
        <family val="2"/>
      </rPr>
      <t>Most asset management fees, incentive management fees, partnership management fees are paid annually, Developer fees will be paid through progress payments and not paid monthly either.  It is reasonable to expect that the receivables period will be long since they do not invoice on a 30 day cycle.</t>
    </r>
  </si>
  <si>
    <t>Non Current  related Party  Receivables</t>
  </si>
  <si>
    <t>D/P of 30 means that the business averages 30 days to pay its suppliers.  D/P should be consistent with terms offered by suppliers, stable or declining over time and consistent with industry.</t>
  </si>
  <si>
    <t>**Reference page # from Audited Financial Statements in gray colored fields**</t>
  </si>
  <si>
    <t>Submitting the financial analysis:</t>
  </si>
  <si>
    <t>Filling out the financial analysis workbook:</t>
  </si>
  <si>
    <t>Instructions for Completing the Financial Analysis Workbook</t>
  </si>
  <si>
    <t xml:space="preserve">Use the TAB key to navigate through the worksheet: it will bring your cursor only to those cells that need entries.  Excel will calculate figures for the Income Statement Ratio, Balance Sheet Ratio and Operating Cycle Ratio.  Please review these worksheets. Use the yellow cells  next to these calculation to provide explanation or mitigating factors.   Reference page number in the audit if appropriate.  </t>
  </si>
  <si>
    <r>
      <t xml:space="preserve">1:1 means the business can generate $1 in cash for every dollar owed.  Over time, it should be stable or increasing.  </t>
    </r>
    <r>
      <rPr>
        <sz val="10"/>
        <color indexed="10"/>
        <rFont val="Calibri"/>
        <family val="2"/>
      </rPr>
      <t xml:space="preserve">If less than 1, review audit notes related to current assets and liabilities for mitigating factors.  </t>
    </r>
  </si>
  <si>
    <r>
      <t xml:space="preserve">Operating Profit/Revenue:  </t>
    </r>
    <r>
      <rPr>
        <sz val="11"/>
        <rFont val="Calibri"/>
        <family val="2"/>
      </rPr>
      <t>Has the company maintained its Gross Profit Margin?</t>
    </r>
  </si>
  <si>
    <t>Unrestricted Net Assets</t>
  </si>
  <si>
    <r>
      <t>/</t>
    </r>
    <r>
      <rPr>
        <sz val="11"/>
        <rFont val="Calibri"/>
        <family val="2"/>
      </rPr>
      <t>Operating Expense</t>
    </r>
  </si>
  <si>
    <t>Days Cash-liquid assets</t>
  </si>
  <si>
    <t>Days Cash - total current assets</t>
  </si>
  <si>
    <t xml:space="preserve">The worksheets have been protected.  Applicants should  complete the information on the data entry sheet using the organizations stand alone figures from their audited financial statement.   The page number for each entry should be referenced on the form in the gray cell.    </t>
  </si>
  <si>
    <t xml:space="preserve">Debt to Equity Ratio:  </t>
  </si>
  <si>
    <t>Total Liabilities</t>
  </si>
  <si>
    <t>/ Net Unrestricted Assets</t>
  </si>
  <si>
    <t>= Debt to Equity Ratio</t>
  </si>
  <si>
    <t>Net Cash Used in Capital Expenditures</t>
  </si>
  <si>
    <t>Net Cash Used in Investing Activities</t>
  </si>
  <si>
    <t>Net Cash After Operating Activities</t>
  </si>
  <si>
    <t>Det Cash Provided by Financing Activities</t>
  </si>
  <si>
    <t>Net Cash Provided by Financing Activities</t>
  </si>
  <si>
    <t>Hide column</t>
  </si>
  <si>
    <t>Non-current relate party receivables are receivables that are not paid timely.  This could included developer fees, asset management fees, and partnership management fees.  Developer fees that are deferred consistently could be a sign that the organization in not managed their development costs properly.  Accruing asset management and partnership management fees could mean that there is not sufficient cash flow from the properties to pay these fees.  If the non-current receivables appear to increase, review notes to determine if there is a pattern of deferral of income for due to lack of funds from the projects.  Some developer fees are intended to be deferred.  Does the lack of income from fees cause negative cash flow?</t>
  </si>
  <si>
    <t>Max points = 0.5</t>
  </si>
  <si>
    <t>Max Points =0.5; Should be trending as defined in comments.</t>
  </si>
  <si>
    <t>Max Points = 1.5; Max points if cash flow is positive.   Further analysis required to determine reasonable use of cash if not positive.</t>
  </si>
  <si>
    <t xml:space="preserve">Max Points = 0.5; Should be trending as defined in comments. </t>
  </si>
  <si>
    <t xml:space="preserve">Max Points = 0.5; Should be trending as defined in comments. No points if this number in current year &lt;90. </t>
  </si>
  <si>
    <t xml:space="preserve">Max Points = .75; Should be trending as defined in comments. </t>
  </si>
  <si>
    <t>Max Points = 0.25</t>
  </si>
  <si>
    <t>Max Points = 0.5</t>
  </si>
  <si>
    <t xml:space="preserve">Max Points = 0.25; Should be trending as defined in comments. No points if this number in current year &gt;60. </t>
  </si>
  <si>
    <r>
      <t>This workbook contains the spreadsheets</t>
    </r>
    <r>
      <rPr>
        <b/>
        <sz val="10"/>
        <rFont val="Arial"/>
        <family val="2"/>
      </rPr>
      <t xml:space="preserve"> </t>
    </r>
    <r>
      <rPr>
        <sz val="10"/>
        <rFont val="Arial"/>
        <family val="2"/>
      </rPr>
      <t xml:space="preserve">for the 2019-20 NOFA application to facilitate the analysis of the applicant's finances.  </t>
    </r>
  </si>
  <si>
    <t>If you have questions, or have special circumstances and need to further manipulate the spreadsheets, please contact Ahmed Conde at 510-238-2934 or aconde@oaklandca.gov</t>
  </si>
  <si>
    <r>
      <t>Hard (paper) copy</t>
    </r>
    <r>
      <rPr>
        <sz val="11"/>
        <color theme="1"/>
        <rFont val="Calibri"/>
        <family val="2"/>
        <scheme val="minor"/>
      </rPr>
      <t>: must be submitted as the appropriate exhibit in your application along with the appropriate audited financial statements.</t>
    </r>
  </si>
  <si>
    <r>
      <t>Electronic copy</t>
    </r>
    <r>
      <rPr>
        <sz val="11"/>
        <color theme="1"/>
        <rFont val="Calibri"/>
        <family val="2"/>
        <scheme val="minor"/>
      </rPr>
      <t>: must be submitted with your application on thumb/flash drive</t>
    </r>
  </si>
  <si>
    <t xml:space="preserve">Max Points = .5; Should be trending as defined in comments. No points if this number in current year &lt;1.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</si>
</sst>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25" x14ac:knownFonts="1">
    <font>
      <sz val="11"/>
      <color theme="1"/>
      <name val="Calibri"/>
      <family val="2"/>
      <scheme val="minor"/>
    </font>
    <font>
      <sz val="11"/>
      <color indexed="8"/>
      <name val="Calibri"/>
      <family val="2"/>
    </font>
    <font>
      <sz val="11"/>
      <color indexed="8"/>
      <name val="Calibri"/>
      <family val="2"/>
    </font>
    <font>
      <b/>
      <sz val="11"/>
      <color indexed="9"/>
      <name val="Calibri"/>
      <family val="2"/>
    </font>
    <font>
      <b/>
      <sz val="11"/>
      <color indexed="8"/>
      <name val="Calibri"/>
      <family val="2"/>
    </font>
    <font>
      <sz val="11"/>
      <name val="Calibri"/>
      <family val="2"/>
    </font>
    <font>
      <sz val="16"/>
      <color indexed="8"/>
      <name val="Calibri"/>
      <family val="2"/>
    </font>
    <font>
      <sz val="10"/>
      <color indexed="8"/>
      <name val="Calibri"/>
      <family val="2"/>
    </font>
    <font>
      <b/>
      <sz val="10"/>
      <color indexed="8"/>
      <name val="Calibri"/>
      <family val="2"/>
    </font>
    <font>
      <sz val="8"/>
      <color indexed="8"/>
      <name val="Calibri"/>
      <family val="2"/>
    </font>
    <font>
      <b/>
      <sz val="11"/>
      <color indexed="8"/>
      <name val="Calibri"/>
      <family val="2"/>
    </font>
    <font>
      <sz val="10"/>
      <color indexed="8"/>
      <name val="Calibri"/>
      <family val="2"/>
    </font>
    <font>
      <sz val="10"/>
      <color indexed="10"/>
      <name val="Calibri"/>
      <family val="2"/>
    </font>
    <font>
      <b/>
      <sz val="11"/>
      <color indexed="10"/>
      <name val="Calibri"/>
      <family val="2"/>
    </font>
    <font>
      <strike/>
      <sz val="10"/>
      <color indexed="8"/>
      <name val="Calibri"/>
      <family val="2"/>
    </font>
    <font>
      <b/>
      <i/>
      <sz val="12"/>
      <name val="Arial"/>
      <family val="2"/>
    </font>
    <font>
      <sz val="10"/>
      <name val="Arial"/>
      <family val="2"/>
    </font>
    <font>
      <b/>
      <sz val="10"/>
      <name val="Arial"/>
      <family val="2"/>
    </font>
    <font>
      <b/>
      <i/>
      <sz val="10"/>
      <name val="Arial"/>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0"/>
      <color rgb="FFFF0000"/>
      <name val="Calibri"/>
      <family val="2"/>
    </font>
    <font>
      <sz val="11"/>
      <name val="Calibri"/>
      <family val="2"/>
      <scheme val="minor"/>
    </font>
  </fonts>
  <fills count="13">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indexed="11"/>
        <bgColor indexed="64"/>
      </patternFill>
    </fill>
    <fill>
      <patternFill patternType="solid">
        <fgColor indexed="36"/>
        <bgColor indexed="64"/>
      </patternFill>
    </fill>
    <fill>
      <patternFill patternType="solid">
        <fgColor indexed="43"/>
        <bgColor indexed="64"/>
      </patternFill>
    </fill>
    <fill>
      <patternFill patternType="solid">
        <fgColor indexed="22"/>
        <bgColor indexed="64"/>
      </patternFill>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1"/>
        <bgColor indexed="64"/>
      </patternFill>
    </fill>
  </fills>
  <borders count="2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1" xfId="0" applyBorder="1"/>
    <xf numFmtId="0" fontId="0" fillId="0" borderId="0" xfId="0" applyBorder="1"/>
    <xf numFmtId="0" fontId="5" fillId="2" borderId="0" xfId="0" applyFont="1" applyFill="1" applyBorder="1"/>
    <xf numFmtId="0" fontId="5" fillId="0" borderId="0" xfId="0" applyFont="1" applyFill="1" applyBorder="1"/>
    <xf numFmtId="0" fontId="0" fillId="0" borderId="1" xfId="0" quotePrefix="1" applyBorder="1"/>
    <xf numFmtId="0" fontId="0" fillId="0" borderId="2" xfId="0" quotePrefix="1" applyBorder="1"/>
    <xf numFmtId="0" fontId="0" fillId="0" borderId="3" xfId="0" applyBorder="1"/>
    <xf numFmtId="0" fontId="5" fillId="2" borderId="3" xfId="0" applyFont="1" applyFill="1" applyBorder="1"/>
    <xf numFmtId="0" fontId="5" fillId="0" borderId="3" xfId="0" applyFont="1" applyFill="1" applyBorder="1"/>
    <xf numFmtId="0" fontId="0" fillId="0" borderId="4" xfId="0" applyBorder="1"/>
    <xf numFmtId="0" fontId="0" fillId="0" borderId="0" xfId="0" applyFill="1" applyBorder="1"/>
    <xf numFmtId="0" fontId="0" fillId="0" borderId="1" xfId="0" applyFill="1" applyBorder="1"/>
    <xf numFmtId="0" fontId="6" fillId="0" borderId="0" xfId="0" applyFont="1"/>
    <xf numFmtId="0" fontId="0" fillId="3" borderId="0" xfId="0" applyFill="1" applyBorder="1"/>
    <xf numFmtId="10" fontId="2" fillId="0" borderId="3" xfId="2" applyNumberFormat="1" applyFont="1" applyBorder="1"/>
    <xf numFmtId="164" fontId="2" fillId="0" borderId="0" xfId="1" applyNumberFormat="1" applyFont="1" applyBorder="1"/>
    <xf numFmtId="0" fontId="4" fillId="0" borderId="4" xfId="0" applyFont="1" applyBorder="1"/>
    <xf numFmtId="164" fontId="2" fillId="0" borderId="3" xfId="1" applyNumberFormat="1" applyFont="1" applyBorder="1"/>
    <xf numFmtId="164" fontId="5" fillId="0" borderId="0" xfId="1" applyNumberFormat="1" applyFont="1" applyFill="1" applyBorder="1"/>
    <xf numFmtId="164" fontId="5" fillId="0" borderId="3" xfId="0" applyNumberFormat="1" applyFont="1" applyFill="1" applyBorder="1"/>
    <xf numFmtId="0" fontId="0" fillId="0" borderId="0" xfId="0" quotePrefix="1" applyBorder="1"/>
    <xf numFmtId="10" fontId="2" fillId="0" borderId="0" xfId="2" applyNumberFormat="1" applyFont="1" applyBorder="1"/>
    <xf numFmtId="164" fontId="2" fillId="0" borderId="0" xfId="1" applyNumberFormat="1" applyFont="1" applyFill="1" applyBorder="1"/>
    <xf numFmtId="43" fontId="5" fillId="0" borderId="0" xfId="1" applyNumberFormat="1" applyFont="1" applyFill="1" applyBorder="1"/>
    <xf numFmtId="43" fontId="5" fillId="0" borderId="3" xfId="0" applyNumberFormat="1" applyFont="1" applyFill="1" applyBorder="1"/>
    <xf numFmtId="43" fontId="2" fillId="0" borderId="0" xfId="1" applyNumberFormat="1" applyFont="1" applyBorder="1"/>
    <xf numFmtId="0" fontId="0" fillId="0" borderId="5" xfId="0" applyBorder="1"/>
    <xf numFmtId="0" fontId="0" fillId="0" borderId="0" xfId="0" applyFill="1"/>
    <xf numFmtId="0" fontId="0" fillId="4" borderId="0" xfId="0" applyFill="1"/>
    <xf numFmtId="0" fontId="0" fillId="5" borderId="0" xfId="0" applyFill="1"/>
    <xf numFmtId="0" fontId="4" fillId="4" borderId="4" xfId="0" applyFont="1" applyFill="1" applyBorder="1"/>
    <xf numFmtId="0" fontId="0" fillId="4" borderId="4" xfId="0" applyFill="1" applyBorder="1"/>
    <xf numFmtId="0" fontId="0" fillId="5" borderId="4" xfId="0" applyFill="1" applyBorder="1"/>
    <xf numFmtId="0" fontId="7" fillId="0" borderId="0" xfId="0" applyFont="1"/>
    <xf numFmtId="0" fontId="8" fillId="0" borderId="4" xfId="0" applyFont="1" applyBorder="1"/>
    <xf numFmtId="0" fontId="7" fillId="0" borderId="0" xfId="0" applyFont="1" applyBorder="1"/>
    <xf numFmtId="164" fontId="2" fillId="0" borderId="5" xfId="1" applyNumberFormat="1" applyFont="1" applyFill="1" applyBorder="1"/>
    <xf numFmtId="0" fontId="0" fillId="0" borderId="5" xfId="0" applyFill="1" applyBorder="1"/>
    <xf numFmtId="164" fontId="5" fillId="0" borderId="5" xfId="1" applyNumberFormat="1" applyFont="1" applyFill="1" applyBorder="1"/>
    <xf numFmtId="164" fontId="5" fillId="0" borderId="0" xfId="0" applyNumberFormat="1" applyFont="1" applyFill="1" applyBorder="1"/>
    <xf numFmtId="0" fontId="9" fillId="0" borderId="1" xfId="0" applyFont="1" applyBorder="1"/>
    <xf numFmtId="0" fontId="9" fillId="0" borderId="1" xfId="0" quotePrefix="1" applyFont="1" applyBorder="1"/>
    <xf numFmtId="43" fontId="0" fillId="0" borderId="0" xfId="0" applyNumberFormat="1" applyBorder="1"/>
    <xf numFmtId="164" fontId="0" fillId="0" borderId="0" xfId="0" applyNumberFormat="1" applyBorder="1"/>
    <xf numFmtId="0" fontId="3" fillId="5" borderId="4" xfId="0" applyFont="1" applyFill="1" applyBorder="1"/>
    <xf numFmtId="0" fontId="0" fillId="0" borderId="4" xfId="0" applyFill="1" applyBorder="1"/>
    <xf numFmtId="0" fontId="4" fillId="0" borderId="0" xfId="0" applyFont="1"/>
    <xf numFmtId="0" fontId="0" fillId="0" borderId="6" xfId="0" applyBorder="1" applyAlignment="1">
      <alignment horizontal="center"/>
    </xf>
    <xf numFmtId="0" fontId="0" fillId="0" borderId="7" xfId="0" applyBorder="1" applyAlignment="1">
      <alignment horizontal="center"/>
    </xf>
    <xf numFmtId="0" fontId="4" fillId="0" borderId="0" xfId="0" applyFont="1" applyBorder="1"/>
    <xf numFmtId="2" fontId="0" fillId="0" borderId="0" xfId="0" applyNumberFormat="1" applyBorder="1"/>
    <xf numFmtId="2" fontId="5" fillId="0" borderId="3" xfId="0" applyNumberFormat="1" applyFont="1" applyFill="1" applyBorder="1"/>
    <xf numFmtId="2" fontId="0" fillId="0" borderId="3" xfId="0" applyNumberFormat="1" applyBorder="1"/>
    <xf numFmtId="0" fontId="0" fillId="6" borderId="8" xfId="0" applyFill="1" applyBorder="1"/>
    <xf numFmtId="164" fontId="0" fillId="0" borderId="5" xfId="0" applyNumberFormat="1" applyFill="1" applyBorder="1"/>
    <xf numFmtId="164" fontId="0" fillId="0" borderId="0" xfId="0" applyNumberFormat="1" applyFill="1" applyBorder="1"/>
    <xf numFmtId="0" fontId="10" fillId="0" borderId="4" xfId="0" applyFont="1" applyFill="1" applyBorder="1" applyAlignment="1">
      <alignment horizontal="center"/>
    </xf>
    <xf numFmtId="0" fontId="10" fillId="0" borderId="0" xfId="0" applyFont="1" applyBorder="1" applyAlignment="1">
      <alignment vertical="center"/>
    </xf>
    <xf numFmtId="0" fontId="10" fillId="0" borderId="9" xfId="0" applyFont="1" applyBorder="1" applyAlignment="1">
      <alignment horizontal="right"/>
    </xf>
    <xf numFmtId="0" fontId="0" fillId="0" borderId="10" xfId="0" applyBorder="1"/>
    <xf numFmtId="0" fontId="7" fillId="0" borderId="0" xfId="0" applyFont="1" applyBorder="1" applyAlignment="1">
      <alignment horizontal="left" vertical="top" wrapText="1"/>
    </xf>
    <xf numFmtId="164" fontId="1" fillId="0" borderId="0" xfId="1" applyNumberFormat="1" applyFont="1" applyBorder="1"/>
    <xf numFmtId="10" fontId="1" fillId="0" borderId="3" xfId="2" applyNumberFormat="1" applyFont="1" applyBorder="1"/>
    <xf numFmtId="164" fontId="1" fillId="0" borderId="0" xfId="1" applyNumberFormat="1" applyFont="1" applyFill="1" applyBorder="1"/>
    <xf numFmtId="0" fontId="7" fillId="0" borderId="11" xfId="0" applyFont="1" applyFill="1" applyBorder="1" applyAlignment="1">
      <alignment horizontal="left" vertical="top" wrapText="1"/>
    </xf>
    <xf numFmtId="0" fontId="7" fillId="0" borderId="12" xfId="0" applyFont="1" applyBorder="1" applyAlignment="1">
      <alignment horizontal="left" vertical="top" wrapText="1"/>
    </xf>
    <xf numFmtId="0" fontId="20" fillId="8" borderId="4" xfId="0" applyFont="1" applyFill="1" applyBorder="1"/>
    <xf numFmtId="0" fontId="0" fillId="8" borderId="4" xfId="0" applyFill="1" applyBorder="1"/>
    <xf numFmtId="164" fontId="2" fillId="9" borderId="4" xfId="1" applyNumberFormat="1" applyFont="1" applyFill="1" applyBorder="1"/>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3" xfId="0" applyFont="1" applyBorder="1"/>
    <xf numFmtId="0" fontId="7" fillId="0" borderId="13" xfId="0" applyFont="1" applyFill="1" applyBorder="1" applyAlignment="1">
      <alignment horizontal="left" vertical="top" wrapText="1"/>
    </xf>
    <xf numFmtId="38" fontId="0" fillId="0" borderId="3" xfId="0" applyNumberFormat="1" applyBorder="1"/>
    <xf numFmtId="38" fontId="0" fillId="0" borderId="0" xfId="0" applyNumberFormat="1" applyBorder="1"/>
    <xf numFmtId="0" fontId="8" fillId="0" borderId="0" xfId="0" applyFont="1"/>
    <xf numFmtId="0" fontId="0" fillId="0" borderId="2" xfId="0" applyFill="1" applyBorder="1"/>
    <xf numFmtId="0" fontId="0" fillId="0" borderId="11" xfId="0" applyBorder="1"/>
    <xf numFmtId="0" fontId="0" fillId="0" borderId="13" xfId="0" applyBorder="1"/>
    <xf numFmtId="10" fontId="1" fillId="0" borderId="0" xfId="2" applyNumberFormat="1" applyFont="1" applyBorder="1"/>
    <xf numFmtId="0" fontId="7" fillId="0" borderId="13" xfId="0" applyFont="1" applyBorder="1"/>
    <xf numFmtId="0" fontId="0" fillId="9" borderId="4" xfId="0" applyFill="1" applyBorder="1"/>
    <xf numFmtId="164" fontId="2" fillId="9" borderId="0" xfId="1" applyNumberFormat="1" applyFont="1" applyFill="1" applyBorder="1"/>
    <xf numFmtId="0" fontId="22" fillId="0" borderId="0" xfId="0" applyFont="1"/>
    <xf numFmtId="43" fontId="22" fillId="0" borderId="0" xfId="0" applyNumberFormat="1" applyFont="1"/>
    <xf numFmtId="43" fontId="5" fillId="0" borderId="0" xfId="0" applyNumberFormat="1" applyFont="1" applyFill="1" applyBorder="1"/>
    <xf numFmtId="0" fontId="10" fillId="0" borderId="14" xfId="0" applyFont="1" applyBorder="1" applyAlignment="1">
      <alignment horizontal="right"/>
    </xf>
    <xf numFmtId="0" fontId="7" fillId="0" borderId="15" xfId="0" applyFont="1" applyBorder="1" applyAlignment="1">
      <alignment vertical="top" wrapText="1"/>
    </xf>
    <xf numFmtId="41" fontId="0" fillId="0" borderId="11" xfId="0" applyNumberFormat="1" applyBorder="1"/>
    <xf numFmtId="0" fontId="0" fillId="10" borderId="0" xfId="0" applyFill="1"/>
    <xf numFmtId="0" fontId="15" fillId="0" borderId="0" xfId="0" applyFont="1" applyAlignment="1">
      <alignment wrapText="1"/>
    </xf>
    <xf numFmtId="0" fontId="16"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0" fillId="0" borderId="0" xfId="0" applyAlignment="1">
      <alignment wrapText="1"/>
    </xf>
    <xf numFmtId="0" fontId="23" fillId="0" borderId="0" xfId="0" applyFont="1" applyFill="1" applyBorder="1" applyAlignment="1">
      <alignment vertical="top" wrapText="1"/>
    </xf>
    <xf numFmtId="0" fontId="7" fillId="0" borderId="16" xfId="0" applyFont="1" applyBorder="1" applyAlignment="1">
      <alignment horizontal="left" vertical="top" wrapText="1"/>
    </xf>
    <xf numFmtId="0" fontId="5" fillId="9" borderId="0" xfId="0" applyFont="1" applyFill="1" applyBorder="1"/>
    <xf numFmtId="0" fontId="24" fillId="0" borderId="1" xfId="0" quotePrefix="1" applyFont="1" applyBorder="1"/>
    <xf numFmtId="0" fontId="10" fillId="0" borderId="0" xfId="0" applyFont="1" applyBorder="1" applyAlignment="1">
      <alignment horizontal="center" vertical="center" wrapText="1"/>
    </xf>
    <xf numFmtId="0" fontId="7" fillId="0" borderId="3" xfId="0" applyFont="1" applyFill="1" applyBorder="1" applyAlignment="1">
      <alignment horizontal="left" vertical="top" wrapText="1"/>
    </xf>
    <xf numFmtId="0" fontId="7" fillId="0" borderId="17" xfId="0" applyFont="1" applyBorder="1" applyAlignment="1">
      <alignment wrapText="1"/>
    </xf>
    <xf numFmtId="0" fontId="0" fillId="11" borderId="4" xfId="0" applyFill="1" applyBorder="1" applyProtection="1">
      <protection locked="0"/>
    </xf>
    <xf numFmtId="0" fontId="24" fillId="0" borderId="0" xfId="0" applyFont="1"/>
    <xf numFmtId="0" fontId="0" fillId="12" borderId="4" xfId="0" applyFill="1" applyBorder="1"/>
    <xf numFmtId="0" fontId="4" fillId="6" borderId="0" xfId="0" applyFont="1" applyFill="1" applyProtection="1">
      <protection locked="0"/>
    </xf>
    <xf numFmtId="0" fontId="0" fillId="6" borderId="6" xfId="0" applyFill="1" applyBorder="1" applyAlignment="1" applyProtection="1">
      <alignment horizontal="center"/>
      <protection locked="0"/>
    </xf>
    <xf numFmtId="0" fontId="0" fillId="6" borderId="15" xfId="0" applyFill="1" applyBorder="1" applyAlignment="1" applyProtection="1">
      <alignment horizontal="center"/>
      <protection locked="0"/>
    </xf>
    <xf numFmtId="164" fontId="2" fillId="6" borderId="4" xfId="1" applyNumberFormat="1" applyFont="1" applyFill="1" applyBorder="1" applyProtection="1">
      <protection locked="0"/>
    </xf>
    <xf numFmtId="164" fontId="2" fillId="7" borderId="4" xfId="1" applyNumberFormat="1" applyFont="1" applyFill="1" applyBorder="1" applyProtection="1">
      <protection locked="0"/>
    </xf>
    <xf numFmtId="0" fontId="0" fillId="11" borderId="4" xfId="0" applyFill="1" applyBorder="1" applyAlignment="1" applyProtection="1">
      <alignment wrapText="1"/>
      <protection locked="0"/>
    </xf>
    <xf numFmtId="0" fontId="0" fillId="7" borderId="4" xfId="0" applyFill="1" applyBorder="1" applyProtection="1">
      <protection locked="0"/>
    </xf>
    <xf numFmtId="164" fontId="1" fillId="6" borderId="4" xfId="1" applyNumberFormat="1" applyFont="1" applyFill="1" applyBorder="1" applyProtection="1">
      <protection locked="0"/>
    </xf>
    <xf numFmtId="164" fontId="19" fillId="11" borderId="4" xfId="1" applyNumberFormat="1" applyFont="1" applyFill="1" applyBorder="1" applyProtection="1">
      <protection locked="0"/>
    </xf>
    <xf numFmtId="164" fontId="19" fillId="10" borderId="4" xfId="1" applyNumberFormat="1" applyFont="1" applyFill="1" applyBorder="1" applyProtection="1">
      <protection locked="0"/>
    </xf>
    <xf numFmtId="0" fontId="0" fillId="10" borderId="4" xfId="0" applyFill="1" applyBorder="1" applyProtection="1">
      <protection locked="0"/>
    </xf>
    <xf numFmtId="0" fontId="0" fillId="11" borderId="4" xfId="0" applyFill="1" applyBorder="1" applyAlignment="1" applyProtection="1">
      <alignment horizontal="left"/>
      <protection locked="0"/>
    </xf>
    <xf numFmtId="0" fontId="9" fillId="0" borderId="1" xfId="0" quotePrefix="1" applyFont="1" applyFill="1" applyBorder="1"/>
    <xf numFmtId="0" fontId="9" fillId="0" borderId="1" xfId="0" applyFont="1" applyFill="1" applyBorder="1"/>
    <xf numFmtId="0" fontId="4" fillId="0" borderId="0" xfId="0" applyFont="1" applyBorder="1" applyAlignment="1">
      <alignment vertical="center" wrapText="1"/>
    </xf>
    <xf numFmtId="0" fontId="0" fillId="0" borderId="18" xfId="0" applyBorder="1"/>
    <xf numFmtId="0" fontId="0" fillId="0" borderId="19" xfId="0" applyFill="1" applyBorder="1" applyAlignment="1">
      <alignment vertical="center" wrapText="1"/>
    </xf>
    <xf numFmtId="0" fontId="21" fillId="0" borderId="4" xfId="0" applyFont="1" applyBorder="1" applyAlignment="1">
      <alignment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left"/>
    </xf>
    <xf numFmtId="0" fontId="0" fillId="0" borderId="21" xfId="0" applyBorder="1" applyAlignment="1">
      <alignment horizontal="left"/>
    </xf>
    <xf numFmtId="0" fontId="0" fillId="0" borderId="13" xfId="0" applyBorder="1" applyAlignment="1">
      <alignment horizontal="left"/>
    </xf>
    <xf numFmtId="0" fontId="0" fillId="0" borderId="22" xfId="0" applyBorder="1" applyAlignment="1">
      <alignment horizontal="left"/>
    </xf>
    <xf numFmtId="0" fontId="7" fillId="0" borderId="23"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11" borderId="25" xfId="0" applyFont="1" applyFill="1" applyBorder="1" applyAlignment="1" applyProtection="1">
      <alignment horizontal="left" vertical="top" wrapText="1"/>
      <protection locked="0"/>
    </xf>
    <xf numFmtId="0" fontId="7" fillId="11" borderId="6" xfId="0" applyFont="1" applyFill="1" applyBorder="1" applyAlignment="1" applyProtection="1">
      <alignment horizontal="left" vertical="top" wrapText="1"/>
      <protection locked="0"/>
    </xf>
    <xf numFmtId="0" fontId="11" fillId="11" borderId="6" xfId="0" applyFont="1" applyFill="1" applyBorder="1" applyAlignment="1" applyProtection="1">
      <alignment horizontal="left" vertical="top"/>
      <protection locked="0"/>
    </xf>
    <xf numFmtId="0" fontId="7" fillId="11" borderId="7" xfId="0" applyFont="1" applyFill="1" applyBorder="1" applyAlignment="1" applyProtection="1">
      <alignment horizontal="left" vertical="top" wrapText="1"/>
      <protection locked="0"/>
    </xf>
    <xf numFmtId="0" fontId="7" fillId="11" borderId="15" xfId="0" applyFont="1" applyFill="1" applyBorder="1" applyAlignment="1" applyProtection="1">
      <alignment horizontal="left" vertical="top" wrapText="1"/>
      <protection locked="0"/>
    </xf>
    <xf numFmtId="0" fontId="0" fillId="0" borderId="20" xfId="0" applyFill="1" applyBorder="1" applyAlignment="1">
      <alignment horizontal="left"/>
    </xf>
    <xf numFmtId="0" fontId="0" fillId="0" borderId="21" xfId="0" applyFill="1" applyBorder="1" applyAlignment="1">
      <alignment horizontal="left"/>
    </xf>
    <xf numFmtId="0" fontId="0" fillId="0" borderId="26" xfId="0" applyFill="1" applyBorder="1" applyAlignment="1">
      <alignment horizontal="left"/>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6" xfId="0" applyFont="1" applyBorder="1" applyAlignment="1">
      <alignment horizontal="left" vertical="top"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11" borderId="25" xfId="0" applyFont="1" applyFill="1" applyBorder="1" applyAlignment="1" applyProtection="1">
      <alignment horizontal="center" vertical="top" wrapText="1"/>
      <protection locked="0"/>
    </xf>
    <xf numFmtId="0" fontId="7" fillId="11" borderId="6" xfId="0" applyFont="1" applyFill="1" applyBorder="1" applyAlignment="1" applyProtection="1">
      <alignment horizontal="center" vertical="top" wrapText="1"/>
      <protection locked="0"/>
    </xf>
    <xf numFmtId="0" fontId="7" fillId="11" borderId="15" xfId="0" applyFont="1" applyFill="1" applyBorder="1" applyAlignment="1" applyProtection="1">
      <alignment horizontal="center" vertical="top" wrapText="1"/>
      <protection locked="0"/>
    </xf>
    <xf numFmtId="0" fontId="23" fillId="0" borderId="7"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15" xfId="0" applyFont="1" applyFill="1" applyBorder="1" applyAlignment="1">
      <alignment horizontal="left" vertical="top" wrapText="1"/>
    </xf>
    <xf numFmtId="0" fontId="0" fillId="0" borderId="24" xfId="0" applyBorder="1" applyAlignment="1">
      <alignment horizontal="left"/>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7" fillId="0" borderId="6" xfId="0" applyFont="1" applyBorder="1" applyAlignment="1">
      <alignment horizontal="left" vertical="top" wrapText="1"/>
    </xf>
    <xf numFmtId="0" fontId="7" fillId="0" borderId="15" xfId="0" applyFont="1" applyBorder="1" applyAlignment="1">
      <alignment horizontal="left" vertical="top" wrapText="1"/>
    </xf>
    <xf numFmtId="0" fontId="10" fillId="0" borderId="7" xfId="0" applyFont="1" applyBorder="1" applyAlignment="1">
      <alignment horizontal="center" vertical="center" wrapText="1"/>
    </xf>
    <xf numFmtId="0" fontId="7" fillId="11" borderId="25" xfId="0" applyFont="1" applyFill="1" applyBorder="1" applyAlignment="1">
      <alignment horizontal="left" vertical="top" wrapText="1"/>
    </xf>
    <xf numFmtId="0" fontId="7" fillId="11" borderId="6" xfId="0" applyFont="1" applyFill="1" applyBorder="1" applyAlignment="1">
      <alignment horizontal="left" vertical="top" wrapText="1"/>
    </xf>
    <xf numFmtId="0" fontId="7" fillId="11" borderId="15" xfId="0" applyFont="1" applyFill="1" applyBorder="1" applyAlignment="1">
      <alignment horizontal="left" vertical="top" wrapText="1"/>
    </xf>
    <xf numFmtId="0" fontId="0" fillId="0" borderId="24" xfId="0" applyFill="1" applyBorder="1" applyAlignment="1">
      <alignment horizontal="left"/>
    </xf>
    <xf numFmtId="0" fontId="7" fillId="0" borderId="27" xfId="0" applyFont="1" applyBorder="1" applyAlignment="1">
      <alignment horizontal="left"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top" wrapText="1"/>
    </xf>
    <xf numFmtId="0" fontId="7" fillId="0" borderId="15" xfId="0" applyFont="1"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5"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4" sqref="A14"/>
    </sheetView>
  </sheetViews>
  <sheetFormatPr defaultRowHeight="15" x14ac:dyDescent="0.25"/>
  <cols>
    <col min="1" max="1" width="99.85546875" customWidth="1"/>
  </cols>
  <sheetData>
    <row r="1" spans="1:1" ht="15.75" x14ac:dyDescent="0.25">
      <c r="A1" s="92" t="s">
        <v>86</v>
      </c>
    </row>
    <row r="3" spans="1:1" ht="26.25" x14ac:dyDescent="0.25">
      <c r="A3" s="93" t="s">
        <v>115</v>
      </c>
    </row>
    <row r="5" spans="1:1" x14ac:dyDescent="0.25">
      <c r="A5" s="94" t="s">
        <v>84</v>
      </c>
    </row>
    <row r="6" spans="1:1" ht="30" x14ac:dyDescent="0.25">
      <c r="A6" s="95" t="s">
        <v>117</v>
      </c>
    </row>
    <row r="7" spans="1:1" x14ac:dyDescent="0.25">
      <c r="A7" s="95" t="s">
        <v>118</v>
      </c>
    </row>
    <row r="8" spans="1:1" x14ac:dyDescent="0.25">
      <c r="A8" s="96"/>
    </row>
    <row r="9" spans="1:1" x14ac:dyDescent="0.25">
      <c r="A9" s="94" t="s">
        <v>85</v>
      </c>
    </row>
    <row r="10" spans="1:1" ht="45" x14ac:dyDescent="0.25">
      <c r="A10" s="96" t="s">
        <v>94</v>
      </c>
    </row>
    <row r="11" spans="1:1" x14ac:dyDescent="0.25">
      <c r="A11" s="96"/>
    </row>
    <row r="12" spans="1:1" ht="60" x14ac:dyDescent="0.25">
      <c r="A12" s="96" t="s">
        <v>87</v>
      </c>
    </row>
    <row r="13" spans="1:1" x14ac:dyDescent="0.25">
      <c r="A13" s="96"/>
    </row>
    <row r="14" spans="1:1" ht="30" x14ac:dyDescent="0.25">
      <c r="A14" s="96" t="s">
        <v>116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7"/>
  <sheetViews>
    <sheetView zoomScaleNormal="100" workbookViewId="0">
      <selection activeCell="A28" sqref="A28"/>
    </sheetView>
  </sheetViews>
  <sheetFormatPr defaultRowHeight="15" x14ac:dyDescent="0.25"/>
  <cols>
    <col min="1" max="1" width="45" customWidth="1"/>
    <col min="2" max="2" width="0.42578125" customWidth="1"/>
    <col min="3" max="3" width="12.7109375" customWidth="1"/>
    <col min="4" max="4" width="7.42578125" customWidth="1"/>
    <col min="5" max="5" width="12.7109375" customWidth="1"/>
    <col min="6" max="6" width="7.140625" customWidth="1"/>
    <col min="7" max="7" width="12.7109375" customWidth="1"/>
    <col min="8" max="8" width="7" customWidth="1"/>
    <col min="9" max="9" width="12.7109375" customWidth="1"/>
    <col min="10" max="10" width="6.85546875" customWidth="1"/>
    <col min="11" max="11" width="75.28515625" style="29" customWidth="1"/>
    <col min="12" max="60" width="8.85546875" style="29" customWidth="1"/>
  </cols>
  <sheetData>
    <row r="1" spans="1:60" ht="15.75" thickBot="1" x14ac:dyDescent="0.3">
      <c r="A1" s="107"/>
    </row>
    <row r="2" spans="1:60" ht="15.75" thickBot="1" x14ac:dyDescent="0.3">
      <c r="A2" s="55" t="s">
        <v>44</v>
      </c>
      <c r="C2" s="91" t="s">
        <v>83</v>
      </c>
      <c r="D2" s="91"/>
      <c r="E2" s="91"/>
      <c r="F2" s="91"/>
      <c r="G2" s="91"/>
      <c r="H2" s="91"/>
      <c r="I2" s="91"/>
      <c r="J2" s="91"/>
    </row>
    <row r="3" spans="1:60" x14ac:dyDescent="0.25">
      <c r="C3" s="50" t="s">
        <v>43</v>
      </c>
      <c r="E3" s="50" t="s">
        <v>43</v>
      </c>
      <c r="G3" s="50" t="s">
        <v>43</v>
      </c>
      <c r="I3" s="50" t="s">
        <v>43</v>
      </c>
      <c r="K3" s="125" t="s">
        <v>18</v>
      </c>
    </row>
    <row r="4" spans="1:60" x14ac:dyDescent="0.25">
      <c r="C4" s="108"/>
      <c r="E4" s="108"/>
      <c r="G4" s="108"/>
      <c r="I4" s="108"/>
      <c r="K4" s="126"/>
    </row>
    <row r="5" spans="1:60" x14ac:dyDescent="0.25">
      <c r="C5" s="49" t="s">
        <v>0</v>
      </c>
      <c r="D5" s="1"/>
      <c r="E5" s="49" t="s">
        <v>1</v>
      </c>
      <c r="F5" s="1"/>
      <c r="G5" s="49" t="s">
        <v>2</v>
      </c>
      <c r="H5" s="1"/>
      <c r="I5" s="49" t="s">
        <v>41</v>
      </c>
      <c r="J5" s="1"/>
      <c r="K5" s="126"/>
    </row>
    <row r="6" spans="1:60" x14ac:dyDescent="0.25">
      <c r="C6" s="109"/>
      <c r="D6" s="1" t="s">
        <v>59</v>
      </c>
      <c r="E6" s="109"/>
      <c r="F6" s="1" t="s">
        <v>59</v>
      </c>
      <c r="G6" s="109"/>
      <c r="H6" s="1" t="s">
        <v>59</v>
      </c>
      <c r="I6" s="109"/>
      <c r="J6" s="1" t="s">
        <v>59</v>
      </c>
      <c r="K6" s="126"/>
    </row>
    <row r="7" spans="1:60" s="30" customFormat="1" x14ac:dyDescent="0.25">
      <c r="A7" s="32" t="s">
        <v>31</v>
      </c>
      <c r="B7" s="106"/>
      <c r="C7" s="33"/>
      <c r="D7" s="33"/>
      <c r="E7" s="33"/>
      <c r="F7" s="33"/>
      <c r="G7" s="33"/>
      <c r="H7" s="33"/>
      <c r="I7" s="33"/>
      <c r="J7" s="33"/>
      <c r="K7" s="33"/>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row>
    <row r="8" spans="1:60" x14ac:dyDescent="0.25">
      <c r="A8" s="11" t="s">
        <v>30</v>
      </c>
      <c r="B8" s="106"/>
      <c r="C8" s="110"/>
      <c r="D8" s="111"/>
      <c r="E8" s="110"/>
      <c r="F8" s="111"/>
      <c r="G8" s="110"/>
      <c r="H8" s="111"/>
      <c r="I8" s="110"/>
      <c r="J8" s="111"/>
      <c r="K8" s="104"/>
    </row>
    <row r="9" spans="1:60" x14ac:dyDescent="0.25">
      <c r="A9" s="11" t="s">
        <v>50</v>
      </c>
      <c r="B9" s="106"/>
      <c r="C9" s="110"/>
      <c r="D9" s="111"/>
      <c r="E9" s="110"/>
      <c r="F9" s="111"/>
      <c r="G9" s="110"/>
      <c r="H9" s="111"/>
      <c r="I9" s="110"/>
      <c r="J9" s="111"/>
      <c r="K9" s="104"/>
    </row>
    <row r="10" spans="1:60" x14ac:dyDescent="0.25">
      <c r="A10" s="11" t="s">
        <v>32</v>
      </c>
      <c r="B10" s="106"/>
      <c r="C10" s="110"/>
      <c r="D10" s="111"/>
      <c r="E10" s="110"/>
      <c r="F10" s="111"/>
      <c r="G10" s="110"/>
      <c r="H10" s="111"/>
      <c r="I10" s="110"/>
      <c r="J10" s="111"/>
      <c r="K10" s="112"/>
    </row>
    <row r="11" spans="1:60" x14ac:dyDescent="0.25">
      <c r="A11" s="11" t="s">
        <v>33</v>
      </c>
      <c r="B11" s="106"/>
      <c r="C11" s="110"/>
      <c r="D11" s="111"/>
      <c r="E11" s="110"/>
      <c r="F11" s="111"/>
      <c r="G11" s="110"/>
      <c r="H11" s="111"/>
      <c r="I11" s="110"/>
      <c r="J11" s="111"/>
      <c r="K11" s="104"/>
    </row>
    <row r="12" spans="1:60" x14ac:dyDescent="0.25">
      <c r="A12" s="11"/>
      <c r="B12" s="106"/>
      <c r="C12" s="47"/>
      <c r="D12" s="83"/>
      <c r="E12" s="83"/>
      <c r="F12" s="83"/>
      <c r="G12" s="83"/>
      <c r="H12" s="83"/>
      <c r="I12" s="83"/>
      <c r="J12" s="83"/>
    </row>
    <row r="13" spans="1:60" s="31" customFormat="1" x14ac:dyDescent="0.25">
      <c r="A13" s="46" t="s">
        <v>34</v>
      </c>
      <c r="B13" s="106"/>
      <c r="C13" s="34"/>
      <c r="D13" s="34"/>
      <c r="E13" s="34"/>
      <c r="F13" s="34"/>
      <c r="G13" s="34"/>
      <c r="H13" s="34"/>
      <c r="I13" s="34"/>
      <c r="J13" s="34"/>
      <c r="K13" s="34"/>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row>
    <row r="14" spans="1:60" s="29" customFormat="1" x14ac:dyDescent="0.25">
      <c r="A14" s="2" t="s">
        <v>48</v>
      </c>
      <c r="B14" s="106"/>
      <c r="C14" s="110"/>
      <c r="D14" s="113"/>
      <c r="E14" s="110"/>
      <c r="F14" s="113"/>
      <c r="G14" s="110"/>
      <c r="H14" s="113"/>
      <c r="I14" s="110"/>
      <c r="J14" s="113"/>
      <c r="K14" s="104"/>
    </row>
    <row r="15" spans="1:60" x14ac:dyDescent="0.25">
      <c r="A15" s="11" t="s">
        <v>20</v>
      </c>
      <c r="B15" s="106"/>
      <c r="C15" s="110"/>
      <c r="D15" s="111"/>
      <c r="E15" s="114"/>
      <c r="F15" s="111"/>
      <c r="G15" s="110"/>
      <c r="H15" s="111"/>
      <c r="I15" s="110"/>
      <c r="J15" s="111"/>
      <c r="K15" s="104"/>
    </row>
    <row r="16" spans="1:60" x14ac:dyDescent="0.25">
      <c r="A16" s="11" t="s">
        <v>14</v>
      </c>
      <c r="B16" s="106"/>
      <c r="C16" s="110"/>
      <c r="D16" s="113"/>
      <c r="E16" s="110"/>
      <c r="F16" s="113"/>
      <c r="G16" s="110"/>
      <c r="H16" s="113"/>
      <c r="I16" s="110"/>
      <c r="J16" s="113"/>
      <c r="K16" s="104"/>
    </row>
    <row r="17" spans="1:63" x14ac:dyDescent="0.25">
      <c r="A17" s="11" t="s">
        <v>39</v>
      </c>
      <c r="B17" s="106"/>
      <c r="C17" s="110"/>
      <c r="D17" s="113"/>
      <c r="E17" s="110"/>
      <c r="F17" s="113"/>
      <c r="G17" s="110"/>
      <c r="H17" s="113"/>
      <c r="I17" s="110"/>
      <c r="J17" s="113"/>
      <c r="K17" s="104"/>
    </row>
    <row r="18" spans="1:63" x14ac:dyDescent="0.25">
      <c r="A18" s="11" t="s">
        <v>58</v>
      </c>
      <c r="B18" s="106"/>
      <c r="C18" s="110"/>
      <c r="D18" s="113"/>
      <c r="E18" s="110"/>
      <c r="F18" s="113"/>
      <c r="G18" s="110"/>
      <c r="H18" s="113"/>
      <c r="I18" s="110"/>
      <c r="J18" s="113"/>
      <c r="K18" s="104"/>
    </row>
    <row r="19" spans="1:63" x14ac:dyDescent="0.25">
      <c r="A19" s="11" t="s">
        <v>25</v>
      </c>
      <c r="B19" s="106"/>
      <c r="C19" s="110"/>
      <c r="D19" s="111"/>
      <c r="E19" s="110"/>
      <c r="F19" s="111"/>
      <c r="G19" s="110"/>
      <c r="H19" s="111"/>
      <c r="I19" s="110"/>
      <c r="J19" s="111"/>
      <c r="K19" s="104"/>
    </row>
    <row r="20" spans="1:63" x14ac:dyDescent="0.25">
      <c r="A20" s="11" t="s">
        <v>35</v>
      </c>
      <c r="B20" s="106"/>
      <c r="C20" s="110"/>
      <c r="D20" s="113"/>
      <c r="E20" s="110"/>
      <c r="F20" s="113"/>
      <c r="G20" s="110"/>
      <c r="H20" s="113"/>
      <c r="I20" s="110"/>
      <c r="J20" s="113"/>
      <c r="K20" s="104"/>
    </row>
    <row r="21" spans="1:63" x14ac:dyDescent="0.25">
      <c r="A21" s="11" t="s">
        <v>36</v>
      </c>
      <c r="B21" s="106"/>
      <c r="C21" s="110"/>
      <c r="D21" s="113"/>
      <c r="E21" s="110"/>
      <c r="F21" s="113"/>
      <c r="G21" s="110"/>
      <c r="H21" s="113"/>
      <c r="I21" s="110"/>
      <c r="J21" s="113"/>
      <c r="K21" s="104"/>
    </row>
    <row r="22" spans="1:63" x14ac:dyDescent="0.25">
      <c r="A22" s="11" t="s">
        <v>90</v>
      </c>
      <c r="B22" s="106"/>
      <c r="C22" s="110"/>
      <c r="D22" s="113"/>
      <c r="E22" s="110"/>
      <c r="F22" s="113"/>
      <c r="G22" s="110"/>
      <c r="H22" s="113"/>
      <c r="I22" s="110"/>
      <c r="J22" s="113"/>
      <c r="K22" s="104"/>
    </row>
    <row r="23" spans="1:63" x14ac:dyDescent="0.25">
      <c r="A23" s="3"/>
      <c r="B23" s="106"/>
      <c r="C23" s="70"/>
      <c r="D23" s="70"/>
      <c r="E23" s="70"/>
      <c r="F23" s="70"/>
      <c r="G23" s="70"/>
      <c r="H23" s="70"/>
      <c r="I23" s="70"/>
      <c r="J23" s="70"/>
    </row>
    <row r="24" spans="1:63" x14ac:dyDescent="0.25">
      <c r="A24" s="68" t="s">
        <v>52</v>
      </c>
      <c r="B24" s="106"/>
      <c r="C24" s="69"/>
      <c r="D24" s="69"/>
      <c r="E24" s="69"/>
      <c r="F24" s="69"/>
      <c r="G24" s="69"/>
      <c r="H24" s="69"/>
      <c r="I24" s="69"/>
      <c r="J24" s="69"/>
      <c r="K24" s="69"/>
    </row>
    <row r="25" spans="1:63" x14ac:dyDescent="0.25">
      <c r="A25" s="11" t="s">
        <v>101</v>
      </c>
      <c r="B25" s="106"/>
      <c r="C25" s="115"/>
      <c r="D25" s="116"/>
      <c r="E25" s="115"/>
      <c r="F25" s="117"/>
      <c r="G25" s="115"/>
      <c r="H25" s="117"/>
      <c r="I25" s="115"/>
      <c r="J25" s="116"/>
      <c r="K25" s="104"/>
      <c r="BI25" s="29"/>
      <c r="BJ25" s="29"/>
      <c r="BK25" s="29"/>
    </row>
    <row r="26" spans="1:63" x14ac:dyDescent="0.25">
      <c r="A26" s="11" t="s">
        <v>100</v>
      </c>
      <c r="B26" s="106"/>
      <c r="C26" s="115"/>
      <c r="D26" s="116"/>
      <c r="E26" s="115"/>
      <c r="F26" s="117"/>
      <c r="G26" s="115"/>
      <c r="H26" s="117"/>
      <c r="I26" s="115"/>
      <c r="J26" s="116"/>
      <c r="K26" s="104"/>
      <c r="BI26" s="29"/>
      <c r="BJ26" s="29"/>
      <c r="BK26" s="29"/>
    </row>
    <row r="27" spans="1:63" x14ac:dyDescent="0.25">
      <c r="A27" s="11" t="s">
        <v>99</v>
      </c>
      <c r="B27" s="106"/>
      <c r="C27" s="115"/>
      <c r="D27" s="116"/>
      <c r="E27" s="115"/>
      <c r="F27" s="117"/>
      <c r="G27" s="115"/>
      <c r="H27" s="117"/>
      <c r="I27" s="115"/>
      <c r="J27" s="116"/>
      <c r="K27" s="104"/>
      <c r="BI27" s="29"/>
      <c r="BJ27" s="29"/>
      <c r="BK27" s="29"/>
    </row>
    <row r="28" spans="1:63" x14ac:dyDescent="0.25">
      <c r="A28" s="11" t="s">
        <v>102</v>
      </c>
      <c r="B28" s="106"/>
      <c r="C28" s="115"/>
      <c r="D28" s="116"/>
      <c r="E28" s="115"/>
      <c r="F28" s="117"/>
      <c r="G28" s="115"/>
      <c r="H28" s="117"/>
      <c r="I28" s="115"/>
      <c r="J28" s="116"/>
      <c r="K28" s="104"/>
      <c r="BI28" s="29"/>
      <c r="BJ28" s="29"/>
      <c r="BK28" s="29"/>
    </row>
    <row r="29" spans="1:63" x14ac:dyDescent="0.25">
      <c r="A29" s="47" t="s">
        <v>53</v>
      </c>
      <c r="B29" s="106"/>
      <c r="C29" s="115"/>
      <c r="D29" s="116"/>
      <c r="E29" s="115"/>
      <c r="F29" s="117"/>
      <c r="G29" s="115"/>
      <c r="H29" s="117"/>
      <c r="I29" s="115"/>
      <c r="J29" s="116"/>
      <c r="K29" s="104"/>
    </row>
    <row r="30" spans="1:63" x14ac:dyDescent="0.25">
      <c r="A30" s="47" t="s">
        <v>54</v>
      </c>
      <c r="B30" s="106"/>
      <c r="C30" s="115"/>
      <c r="D30" s="116"/>
      <c r="E30" s="115"/>
      <c r="F30" s="117"/>
      <c r="G30" s="115"/>
      <c r="H30" s="117"/>
      <c r="I30" s="115"/>
      <c r="J30" s="116"/>
      <c r="K30" s="118"/>
    </row>
    <row r="31" spans="1:63" x14ac:dyDescent="0.25">
      <c r="A31" s="47" t="s">
        <v>55</v>
      </c>
      <c r="B31" s="106"/>
      <c r="C31" s="115"/>
      <c r="D31" s="116"/>
      <c r="E31" s="115"/>
      <c r="F31" s="117"/>
      <c r="G31" s="115"/>
      <c r="H31" s="117"/>
      <c r="I31" s="115"/>
      <c r="J31" s="116"/>
      <c r="K31" s="118"/>
    </row>
    <row r="37" spans="10:10" x14ac:dyDescent="0.25">
      <c r="J37" s="105"/>
    </row>
  </sheetData>
  <sheetProtection password="DE74" sheet="1"/>
  <mergeCells count="1">
    <mergeCell ref="K3:K6"/>
  </mergeCells>
  <phoneticPr fontId="0" type="noConversion"/>
  <pageMargins left="0.7" right="0.7" top="0.75" bottom="0.75" header="0.3" footer="0.3"/>
  <pageSetup scale="61" orientation="landscape" r:id="rId1"/>
  <headerFooter>
    <oddHeader xml:space="preserve">&amp;LEast Bay HOME Grantee
Housing Developers Business Analsyis
</oddHeader>
    <oddFooter>&amp;L&amp;D&amp;R&amp;Z&amp;F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37"/>
  <sheetViews>
    <sheetView topLeftCell="J10" zoomScale="130" zoomScaleNormal="130" workbookViewId="0">
      <selection activeCell="O14" sqref="O14"/>
    </sheetView>
  </sheetViews>
  <sheetFormatPr defaultRowHeight="15" x14ac:dyDescent="0.25"/>
  <cols>
    <col min="1" max="1" width="2.5703125" customWidth="1"/>
    <col min="2" max="2" width="41.7109375" customWidth="1"/>
    <col min="3" max="3" width="12.7109375" customWidth="1"/>
    <col min="4" max="4" width="2.7109375" customWidth="1"/>
    <col min="5" max="5" width="12.42578125" customWidth="1"/>
    <col min="6" max="6" width="2.140625" customWidth="1"/>
    <col min="7" max="7" width="15.28515625" customWidth="1"/>
    <col min="8" max="8" width="2" customWidth="1"/>
    <col min="9" max="9" width="23" bestFit="1" customWidth="1"/>
    <col min="10" max="10" width="2" customWidth="1"/>
    <col min="11" max="11" width="51.28515625" style="35" customWidth="1"/>
    <col min="12" max="12" width="33.7109375" style="35" customWidth="1"/>
    <col min="13" max="13" width="11.42578125" customWidth="1"/>
    <col min="14" max="14" width="20.140625" customWidth="1"/>
    <col min="15" max="15" width="73.7109375" customWidth="1"/>
  </cols>
  <sheetData>
    <row r="1" spans="2:15" x14ac:dyDescent="0.25">
      <c r="L1" s="77" t="s">
        <v>68</v>
      </c>
      <c r="M1" s="77" t="s">
        <v>68</v>
      </c>
      <c r="N1" s="77" t="s">
        <v>68</v>
      </c>
      <c r="O1" s="77" t="s">
        <v>68</v>
      </c>
    </row>
    <row r="2" spans="2:15" ht="21" x14ac:dyDescent="0.35">
      <c r="B2" s="14" t="s">
        <v>74</v>
      </c>
    </row>
    <row r="3" spans="2:15" x14ac:dyDescent="0.25">
      <c r="B3" s="48">
        <f>'Data Entry Sheet'!A1</f>
        <v>0</v>
      </c>
    </row>
    <row r="4" spans="2:15" x14ac:dyDescent="0.25">
      <c r="C4" s="1" t="s">
        <v>0</v>
      </c>
      <c r="E4" s="1" t="s">
        <v>1</v>
      </c>
      <c r="F4" s="1"/>
      <c r="G4" s="1" t="s">
        <v>2</v>
      </c>
      <c r="H4" s="1"/>
      <c r="I4" s="1" t="s">
        <v>41</v>
      </c>
      <c r="J4" s="1"/>
      <c r="K4" s="36" t="s">
        <v>67</v>
      </c>
      <c r="L4" s="18" t="s">
        <v>18</v>
      </c>
      <c r="M4" s="58" t="s">
        <v>45</v>
      </c>
      <c r="N4" s="58" t="s">
        <v>46</v>
      </c>
    </row>
    <row r="5" spans="2:15" x14ac:dyDescent="0.25">
      <c r="C5" s="1">
        <f>'Data Entry Sheet'!C6</f>
        <v>0</v>
      </c>
      <c r="E5" s="1">
        <f>'Data Entry Sheet'!E6</f>
        <v>0</v>
      </c>
      <c r="F5" s="1"/>
      <c r="G5" s="1">
        <f>'Data Entry Sheet'!G6</f>
        <v>0</v>
      </c>
      <c r="H5" s="1"/>
      <c r="I5" s="1">
        <f>'Data Entry Sheet'!I6</f>
        <v>0</v>
      </c>
      <c r="J5" s="1"/>
    </row>
    <row r="6" spans="2:15" ht="15.75" customHeight="1" thickBot="1" x14ac:dyDescent="0.3">
      <c r="B6" s="134" t="s">
        <v>3</v>
      </c>
      <c r="C6" s="135"/>
      <c r="D6" s="135"/>
      <c r="E6" s="136"/>
      <c r="F6" s="135"/>
      <c r="G6" s="136"/>
      <c r="H6" s="135"/>
      <c r="I6" s="136"/>
      <c r="J6" s="136"/>
      <c r="K6" s="137"/>
      <c r="L6" s="149" t="s">
        <v>75</v>
      </c>
      <c r="M6" s="127"/>
      <c r="N6" s="130" t="s">
        <v>106</v>
      </c>
    </row>
    <row r="7" spans="2:15" ht="15" customHeight="1" x14ac:dyDescent="0.25">
      <c r="B7" s="2" t="s">
        <v>4</v>
      </c>
      <c r="C7" s="4"/>
      <c r="D7" s="3"/>
      <c r="E7" s="38">
        <f>'Data Entry Sheet'!E8</f>
        <v>0</v>
      </c>
      <c r="F7" s="5"/>
      <c r="G7" s="38">
        <f>'Data Entry Sheet'!G8</f>
        <v>0</v>
      </c>
      <c r="H7" s="3"/>
      <c r="I7" s="56">
        <f>'Data Entry Sheet'!I8</f>
        <v>0</v>
      </c>
      <c r="J7" s="28"/>
      <c r="K7" s="144"/>
      <c r="L7" s="150"/>
      <c r="M7" s="128"/>
      <c r="N7" s="128"/>
    </row>
    <row r="8" spans="2:15" x14ac:dyDescent="0.25">
      <c r="B8" s="6" t="s">
        <v>5</v>
      </c>
      <c r="C8" s="4"/>
      <c r="D8" s="3"/>
      <c r="E8" s="24">
        <f>'Data Entry Sheet'!C8</f>
        <v>0</v>
      </c>
      <c r="F8" s="5"/>
      <c r="G8" s="24">
        <f>'Data Entry Sheet'!E8</f>
        <v>0</v>
      </c>
      <c r="H8" s="3"/>
      <c r="I8" s="57">
        <f>G7</f>
        <v>0</v>
      </c>
      <c r="J8" s="3"/>
      <c r="K8" s="142"/>
      <c r="L8" s="150"/>
      <c r="M8" s="128"/>
      <c r="N8" s="128"/>
    </row>
    <row r="9" spans="2:15" x14ac:dyDescent="0.25">
      <c r="B9" s="6" t="s">
        <v>6</v>
      </c>
      <c r="C9" s="4"/>
      <c r="D9" s="3"/>
      <c r="E9" s="17">
        <f>E7-E8</f>
        <v>0</v>
      </c>
      <c r="F9" s="5"/>
      <c r="G9" s="17">
        <f>G7-G8</f>
        <v>0</v>
      </c>
      <c r="H9" s="3"/>
      <c r="I9" s="17">
        <f>I7-I8</f>
        <v>0</v>
      </c>
      <c r="J9" s="3"/>
      <c r="K9" s="142"/>
      <c r="L9" s="150"/>
      <c r="M9" s="128"/>
      <c r="N9" s="128"/>
    </row>
    <row r="10" spans="2:15" x14ac:dyDescent="0.25">
      <c r="B10" s="6" t="s">
        <v>7</v>
      </c>
      <c r="C10" s="4"/>
      <c r="D10" s="3"/>
      <c r="E10" s="52" t="e">
        <f>E9/E8</f>
        <v>#DIV/0!</v>
      </c>
      <c r="F10" s="5"/>
      <c r="G10" s="52" t="e">
        <f>G9/G8</f>
        <v>#DIV/0!</v>
      </c>
      <c r="H10" s="3"/>
      <c r="I10" s="52" t="e">
        <f>I9/I8</f>
        <v>#DIV/0!</v>
      </c>
      <c r="J10" s="3"/>
      <c r="K10" s="142"/>
      <c r="L10" s="150"/>
      <c r="M10" s="128"/>
      <c r="N10" s="128"/>
    </row>
    <row r="11" spans="2:15" x14ac:dyDescent="0.25">
      <c r="B11" s="6" t="s">
        <v>8</v>
      </c>
      <c r="C11" s="4"/>
      <c r="D11" s="3"/>
      <c r="E11" s="4"/>
      <c r="F11" s="5"/>
      <c r="G11" s="15"/>
      <c r="H11" s="3"/>
      <c r="I11" s="15"/>
      <c r="J11" s="3"/>
      <c r="K11" s="142"/>
      <c r="L11" s="150"/>
      <c r="M11" s="128"/>
      <c r="N11" s="128"/>
    </row>
    <row r="12" spans="2:15" x14ac:dyDescent="0.25">
      <c r="B12" s="7" t="s">
        <v>9</v>
      </c>
      <c r="C12" s="9"/>
      <c r="D12" s="8"/>
      <c r="E12" s="16" t="e">
        <f>E10</f>
        <v>#DIV/0!</v>
      </c>
      <c r="F12" s="10"/>
      <c r="G12" s="16" t="e">
        <f>G10</f>
        <v>#DIV/0!</v>
      </c>
      <c r="H12" s="8"/>
      <c r="I12" s="16" t="e">
        <f>I10</f>
        <v>#DIV/0!</v>
      </c>
      <c r="J12" s="8"/>
      <c r="K12" s="145"/>
      <c r="L12" s="151"/>
      <c r="M12" s="129"/>
      <c r="N12" s="129"/>
    </row>
    <row r="13" spans="2:15" x14ac:dyDescent="0.25">
      <c r="B13" s="6"/>
      <c r="C13" s="99"/>
      <c r="D13" s="3"/>
      <c r="E13" s="23"/>
      <c r="F13" s="5"/>
      <c r="G13" s="23"/>
      <c r="H13" s="3"/>
      <c r="I13" s="23"/>
      <c r="J13" s="3"/>
      <c r="K13" s="71"/>
      <c r="L13" s="67"/>
      <c r="M13" s="59"/>
      <c r="N13" s="59"/>
    </row>
    <row r="14" spans="2:15" ht="15.75" customHeight="1" thickBot="1" x14ac:dyDescent="0.3">
      <c r="B14" s="146" t="s">
        <v>89</v>
      </c>
      <c r="C14" s="147"/>
      <c r="D14" s="147"/>
      <c r="E14" s="147"/>
      <c r="F14" s="147"/>
      <c r="G14" s="147"/>
      <c r="H14" s="147"/>
      <c r="I14" s="147"/>
      <c r="J14" s="147"/>
      <c r="K14" s="147"/>
      <c r="L14" s="138" t="s">
        <v>37</v>
      </c>
      <c r="M14" s="131"/>
      <c r="N14" s="152" t="s">
        <v>107</v>
      </c>
    </row>
    <row r="15" spans="2:15" x14ac:dyDescent="0.25">
      <c r="B15" s="13" t="s">
        <v>57</v>
      </c>
      <c r="C15" s="24">
        <f>'Data Entry Sheet'!C8-'Data Entry Sheet'!C9</f>
        <v>0</v>
      </c>
      <c r="D15" s="24"/>
      <c r="E15" s="24">
        <f>'Data Entry Sheet'!E8-'Data Entry Sheet'!E9</f>
        <v>0</v>
      </c>
      <c r="F15" s="24"/>
      <c r="G15" s="24">
        <f>'Data Entry Sheet'!G8-'Data Entry Sheet'!G9</f>
        <v>0</v>
      </c>
      <c r="H15" s="24"/>
      <c r="I15" s="24">
        <f>'Data Entry Sheet'!I8-'Data Entry Sheet'!I9</f>
        <v>0</v>
      </c>
      <c r="J15" s="3"/>
      <c r="K15" s="141"/>
      <c r="L15" s="139"/>
      <c r="M15" s="132"/>
      <c r="N15" s="153"/>
    </row>
    <row r="16" spans="2:15" x14ac:dyDescent="0.25">
      <c r="B16" s="6" t="s">
        <v>10</v>
      </c>
      <c r="C16" s="17">
        <f>'Data Entry Sheet'!$C$8</f>
        <v>0</v>
      </c>
      <c r="D16" s="17"/>
      <c r="E16" s="17">
        <f>'Data Entry Sheet'!$E$8</f>
        <v>0</v>
      </c>
      <c r="F16" s="17"/>
      <c r="G16" s="17">
        <f>'Data Entry Sheet'!$G$8</f>
        <v>0</v>
      </c>
      <c r="H16" s="17"/>
      <c r="I16" s="17">
        <f>'Data Entry Sheet'!$I$8</f>
        <v>0</v>
      </c>
      <c r="J16" s="3"/>
      <c r="K16" s="142"/>
      <c r="L16" s="139"/>
      <c r="M16" s="132"/>
      <c r="N16" s="153"/>
    </row>
    <row r="17" spans="2:14" x14ac:dyDescent="0.25">
      <c r="B17" s="7" t="s">
        <v>11</v>
      </c>
      <c r="C17" s="16" t="e">
        <f>C15/C16</f>
        <v>#DIV/0!</v>
      </c>
      <c r="D17" s="16"/>
      <c r="E17" s="16" t="e">
        <f>E15/E16</f>
        <v>#DIV/0!</v>
      </c>
      <c r="F17" s="16"/>
      <c r="G17" s="16" t="e">
        <f>G15/G16</f>
        <v>#DIV/0!</v>
      </c>
      <c r="H17" s="16"/>
      <c r="I17" s="16" t="e">
        <f>I15/I16</f>
        <v>#DIV/0!</v>
      </c>
      <c r="J17" s="8"/>
      <c r="K17" s="142"/>
      <c r="L17" s="140"/>
      <c r="M17" s="132"/>
      <c r="N17" s="153"/>
    </row>
    <row r="18" spans="2:14" x14ac:dyDescent="0.25">
      <c r="B18" s="22"/>
      <c r="C18" s="5"/>
      <c r="D18" s="3"/>
      <c r="E18" s="23"/>
      <c r="F18" s="5"/>
      <c r="G18" s="23"/>
      <c r="H18" s="3"/>
      <c r="I18" s="23"/>
      <c r="J18" s="3"/>
      <c r="K18" s="66"/>
      <c r="L18" s="62"/>
      <c r="M18" s="132"/>
      <c r="N18" s="153"/>
    </row>
    <row r="19" spans="2:14" ht="15.75" customHeight="1" thickBot="1" x14ac:dyDescent="0.3">
      <c r="B19" s="146" t="s">
        <v>49</v>
      </c>
      <c r="C19" s="147"/>
      <c r="D19" s="147"/>
      <c r="E19" s="147"/>
      <c r="F19" s="147"/>
      <c r="G19" s="147"/>
      <c r="H19" s="147"/>
      <c r="I19" s="147"/>
      <c r="J19" s="147"/>
      <c r="K19" s="148"/>
      <c r="L19" s="155" t="s">
        <v>51</v>
      </c>
      <c r="M19" s="132"/>
      <c r="N19" s="153"/>
    </row>
    <row r="20" spans="2:14" ht="15" customHeight="1" x14ac:dyDescent="0.25">
      <c r="B20" s="13" t="s">
        <v>50</v>
      </c>
      <c r="C20" s="65">
        <f>'Data Entry Sheet'!C9</f>
        <v>0</v>
      </c>
      <c r="D20" s="3"/>
      <c r="E20" s="65">
        <f>'Data Entry Sheet'!E9</f>
        <v>0</v>
      </c>
      <c r="F20" s="12"/>
      <c r="G20" s="65">
        <f>'Data Entry Sheet'!G9</f>
        <v>0</v>
      </c>
      <c r="H20" s="12"/>
      <c r="I20" s="65">
        <f>'Data Entry Sheet'!I9</f>
        <v>0</v>
      </c>
      <c r="J20" s="65"/>
      <c r="K20" s="143"/>
      <c r="L20" s="156"/>
      <c r="M20" s="132"/>
      <c r="N20" s="153"/>
    </row>
    <row r="21" spans="2:14" x14ac:dyDescent="0.25">
      <c r="B21" s="6" t="s">
        <v>10</v>
      </c>
      <c r="C21" s="63">
        <f>'Data Entry Sheet'!C8</f>
        <v>0</v>
      </c>
      <c r="D21" s="3"/>
      <c r="E21" s="63">
        <f>'Data Entry Sheet'!E8</f>
        <v>0</v>
      </c>
      <c r="F21" s="3"/>
      <c r="G21" s="63">
        <f>'Data Entry Sheet'!G8</f>
        <v>0</v>
      </c>
      <c r="H21" s="3"/>
      <c r="I21" s="63">
        <f>'Data Entry Sheet'!I8</f>
        <v>0</v>
      </c>
      <c r="J21" s="63"/>
      <c r="K21" s="143"/>
      <c r="L21" s="156"/>
      <c r="M21" s="132"/>
      <c r="N21" s="153"/>
    </row>
    <row r="22" spans="2:14" ht="33" customHeight="1" x14ac:dyDescent="0.25">
      <c r="B22" s="7" t="s">
        <v>11</v>
      </c>
      <c r="C22" s="64" t="e">
        <f>C20/C21</f>
        <v>#DIV/0!</v>
      </c>
      <c r="D22" s="8"/>
      <c r="E22" s="64" t="e">
        <f>E20/E21</f>
        <v>#DIV/0!</v>
      </c>
      <c r="F22" s="8"/>
      <c r="G22" s="64" t="e">
        <f>G20/G21</f>
        <v>#DIV/0!</v>
      </c>
      <c r="H22" s="8"/>
      <c r="I22" s="81" t="e">
        <f>I20/I21</f>
        <v>#DIV/0!</v>
      </c>
      <c r="J22" s="81"/>
      <c r="K22" s="143"/>
      <c r="L22" s="157"/>
      <c r="M22" s="133"/>
      <c r="N22" s="154"/>
    </row>
    <row r="23" spans="2:14" x14ac:dyDescent="0.25">
      <c r="I23" s="80"/>
      <c r="J23" s="80"/>
      <c r="K23" s="74"/>
      <c r="L23" s="82"/>
    </row>
    <row r="24" spans="2:14" x14ac:dyDescent="0.25">
      <c r="I24" s="3"/>
      <c r="K24" s="72"/>
    </row>
    <row r="25" spans="2:14" ht="15.75" customHeight="1" thickBot="1" x14ac:dyDescent="0.3">
      <c r="B25" s="134" t="s">
        <v>56</v>
      </c>
      <c r="C25" s="135"/>
      <c r="D25" s="135"/>
      <c r="E25" s="135"/>
      <c r="F25" s="135"/>
      <c r="G25" s="135"/>
      <c r="H25" s="135"/>
      <c r="I25" s="135"/>
      <c r="J25" s="135"/>
      <c r="K25" s="164"/>
      <c r="L25" s="161" t="s">
        <v>76</v>
      </c>
      <c r="M25" s="127"/>
      <c r="N25" s="152" t="s">
        <v>108</v>
      </c>
    </row>
    <row r="26" spans="2:14" ht="15" customHeight="1" x14ac:dyDescent="0.25">
      <c r="B26" s="6" t="s">
        <v>53</v>
      </c>
      <c r="C26" s="17">
        <f>'Data Entry Sheet'!C29</f>
        <v>0</v>
      </c>
      <c r="D26" s="17"/>
      <c r="E26" s="17">
        <f>'Data Entry Sheet'!E29</f>
        <v>0</v>
      </c>
      <c r="F26" s="17"/>
      <c r="G26" s="17">
        <f>'Data Entry Sheet'!G29</f>
        <v>0</v>
      </c>
      <c r="H26" s="17"/>
      <c r="I26" s="17">
        <f>'Data Entry Sheet'!I29</f>
        <v>0</v>
      </c>
      <c r="J26" s="17"/>
      <c r="K26" s="158"/>
      <c r="L26" s="162"/>
      <c r="M26" s="128"/>
      <c r="N26" s="153"/>
    </row>
    <row r="27" spans="2:14" x14ac:dyDescent="0.25">
      <c r="B27" s="2" t="s">
        <v>101</v>
      </c>
      <c r="C27" s="84">
        <f>'Data Entry Sheet'!C25</f>
        <v>0</v>
      </c>
      <c r="D27" s="84"/>
      <c r="E27" s="84">
        <f>'Data Entry Sheet'!E25</f>
        <v>0</v>
      </c>
      <c r="F27" s="84"/>
      <c r="G27" s="84">
        <f>'Data Entry Sheet'!G25</f>
        <v>0</v>
      </c>
      <c r="H27" s="84"/>
      <c r="I27" s="84">
        <f>'Data Entry Sheet'!I25</f>
        <v>0</v>
      </c>
      <c r="J27" s="12"/>
      <c r="K27" s="159"/>
      <c r="L27" s="162"/>
      <c r="M27" s="128"/>
      <c r="N27" s="153"/>
    </row>
    <row r="28" spans="2:14" x14ac:dyDescent="0.25">
      <c r="B28" s="2" t="s">
        <v>100</v>
      </c>
      <c r="C28" s="84">
        <f>'Data Entry Sheet'!C26</f>
        <v>0</v>
      </c>
      <c r="D28" s="84"/>
      <c r="E28" s="84">
        <f>'Data Entry Sheet'!E26</f>
        <v>0</v>
      </c>
      <c r="F28" s="84"/>
      <c r="G28" s="84">
        <f>'Data Entry Sheet'!G26</f>
        <v>0</v>
      </c>
      <c r="H28" s="84"/>
      <c r="I28" s="84">
        <f>'Data Entry Sheet'!I26</f>
        <v>0</v>
      </c>
      <c r="J28" s="12"/>
      <c r="K28" s="159"/>
      <c r="L28" s="162"/>
      <c r="M28" s="128"/>
      <c r="N28" s="153"/>
    </row>
    <row r="29" spans="2:14" x14ac:dyDescent="0.25">
      <c r="B29" s="2" t="s">
        <v>99</v>
      </c>
      <c r="C29" s="84">
        <f>'Data Entry Sheet'!C27</f>
        <v>0</v>
      </c>
      <c r="D29" s="84"/>
      <c r="E29" s="84">
        <f>'Data Entry Sheet'!E27</f>
        <v>0</v>
      </c>
      <c r="F29" s="84"/>
      <c r="G29" s="84">
        <f>'Data Entry Sheet'!G27</f>
        <v>0</v>
      </c>
      <c r="H29" s="84"/>
      <c r="I29" s="84">
        <f>'Data Entry Sheet'!I27</f>
        <v>0</v>
      </c>
      <c r="J29" s="3"/>
      <c r="K29" s="159"/>
      <c r="L29" s="162"/>
      <c r="M29" s="128"/>
      <c r="N29" s="153"/>
    </row>
    <row r="30" spans="2:14" x14ac:dyDescent="0.25">
      <c r="B30" s="2" t="s">
        <v>103</v>
      </c>
      <c r="C30" s="76">
        <f>'Data Entry Sheet'!C28</f>
        <v>0</v>
      </c>
      <c r="D30" s="76"/>
      <c r="E30" s="76">
        <f>'Data Entry Sheet'!E28</f>
        <v>0</v>
      </c>
      <c r="F30" s="76"/>
      <c r="G30" s="76">
        <f>'Data Entry Sheet'!G28</f>
        <v>0</v>
      </c>
      <c r="H30" s="76"/>
      <c r="I30" s="76">
        <f>'Data Entry Sheet'!I28</f>
        <v>0</v>
      </c>
      <c r="J30" s="3"/>
      <c r="K30" s="159"/>
      <c r="L30" s="162"/>
      <c r="M30" s="128"/>
      <c r="N30" s="153"/>
    </row>
    <row r="31" spans="2:14" x14ac:dyDescent="0.25">
      <c r="B31" s="2" t="s">
        <v>60</v>
      </c>
      <c r="C31" s="76">
        <f>'Data Entry Sheet'!C14</f>
        <v>0</v>
      </c>
      <c r="D31" s="76"/>
      <c r="E31" s="76">
        <f>'Data Entry Sheet'!E14</f>
        <v>0</v>
      </c>
      <c r="F31" s="76"/>
      <c r="G31" s="76">
        <f>'Data Entry Sheet'!G14</f>
        <v>0</v>
      </c>
      <c r="H31" s="76"/>
      <c r="I31" s="76">
        <f>'Data Entry Sheet'!I14</f>
        <v>0</v>
      </c>
      <c r="J31" s="3"/>
      <c r="K31" s="159"/>
      <c r="L31" s="162"/>
      <c r="M31" s="128"/>
      <c r="N31" s="153"/>
    </row>
    <row r="32" spans="2:14" x14ac:dyDescent="0.25">
      <c r="B32" s="78" t="s">
        <v>71</v>
      </c>
      <c r="C32" s="75" t="e">
        <f>('Data Entry Sheet'!C14/'Data Entry Sheet'!C9)*360</f>
        <v>#DIV/0!</v>
      </c>
      <c r="D32" s="75"/>
      <c r="E32" s="75" t="e">
        <f>('Data Entry Sheet'!E14/'Data Entry Sheet'!E9)*360</f>
        <v>#DIV/0!</v>
      </c>
      <c r="F32" s="75"/>
      <c r="G32" s="75" t="e">
        <f>('Data Entry Sheet'!G14/'Data Entry Sheet'!G9)*360</f>
        <v>#DIV/0!</v>
      </c>
      <c r="H32" s="75"/>
      <c r="I32" s="75" t="e">
        <f>('Data Entry Sheet'!I14/'Data Entry Sheet'!I9)*360</f>
        <v>#DIV/0!</v>
      </c>
      <c r="J32" s="8"/>
      <c r="K32" s="160"/>
      <c r="L32" s="163"/>
      <c r="M32" s="129"/>
      <c r="N32" s="154"/>
    </row>
    <row r="33" spans="1:14" x14ac:dyDescent="0.25">
      <c r="K33"/>
      <c r="L33" s="97"/>
      <c r="M33" s="3"/>
      <c r="N33" s="121"/>
    </row>
    <row r="34" spans="1:14" ht="15.75" thickBot="1" x14ac:dyDescent="0.3">
      <c r="B34" s="22"/>
      <c r="C34" s="3"/>
      <c r="D34" s="3"/>
      <c r="E34" s="23"/>
      <c r="F34" s="3"/>
      <c r="G34" s="23"/>
      <c r="H34" s="3"/>
      <c r="I34" s="3"/>
      <c r="J34" s="3"/>
      <c r="K34"/>
      <c r="L34" s="73"/>
    </row>
    <row r="35" spans="1:14" ht="15.75" thickBot="1" x14ac:dyDescent="0.3">
      <c r="B35" s="22"/>
      <c r="C35" s="3"/>
      <c r="D35" s="3"/>
      <c r="E35" s="23"/>
      <c r="F35" s="3"/>
      <c r="G35" s="23"/>
      <c r="H35" s="3"/>
      <c r="I35" s="3"/>
      <c r="J35" s="3"/>
      <c r="K35" s="37"/>
      <c r="L35" s="60" t="s">
        <v>47</v>
      </c>
      <c r="M35" s="61">
        <f>SUM(M6,M14,M25)</f>
        <v>0</v>
      </c>
    </row>
    <row r="36" spans="1:14" x14ac:dyDescent="0.25">
      <c r="A36" s="3"/>
      <c r="B36" s="22"/>
      <c r="C36" s="3"/>
      <c r="D36" s="3"/>
      <c r="E36" s="23"/>
      <c r="F36" s="3"/>
      <c r="G36" s="23"/>
      <c r="H36" s="3"/>
      <c r="I36" s="3"/>
      <c r="J36" s="3"/>
      <c r="K36" s="37"/>
    </row>
    <row r="37" spans="1:14" x14ac:dyDescent="0.25">
      <c r="K37" s="37"/>
    </row>
  </sheetData>
  <mergeCells count="18">
    <mergeCell ref="M25:M32"/>
    <mergeCell ref="N25:N32"/>
    <mergeCell ref="L19:L22"/>
    <mergeCell ref="K26:K32"/>
    <mergeCell ref="L25:L32"/>
    <mergeCell ref="B25:K25"/>
    <mergeCell ref="M6:M12"/>
    <mergeCell ref="N6:N12"/>
    <mergeCell ref="M14:M22"/>
    <mergeCell ref="B6:K6"/>
    <mergeCell ref="L14:L17"/>
    <mergeCell ref="K15:K17"/>
    <mergeCell ref="K20:K22"/>
    <mergeCell ref="K7:K12"/>
    <mergeCell ref="B19:K19"/>
    <mergeCell ref="B14:K14"/>
    <mergeCell ref="L6:L12"/>
    <mergeCell ref="N14:N22"/>
  </mergeCells>
  <phoneticPr fontId="0" type="noConversion"/>
  <pageMargins left="0.7" right="0.7" top="0.75" bottom="0.75" header="0.3" footer="0.3"/>
  <pageSetup scale="72" orientation="landscape" r:id="rId1"/>
  <headerFooter>
    <oddHeader>&amp;LEast Bay HOME Grantee
Housing Developers Business Analysis</oddHeader>
    <oddFooter>&amp;L&amp;D&amp;R&amp;Z&amp;F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8"/>
    <pageSetUpPr fitToPage="1"/>
  </sheetPr>
  <dimension ref="B1:P33"/>
  <sheetViews>
    <sheetView topLeftCell="D7" workbookViewId="0">
      <selection activeCell="P10" sqref="P10"/>
    </sheetView>
  </sheetViews>
  <sheetFormatPr defaultRowHeight="15" x14ac:dyDescent="0.25"/>
  <cols>
    <col min="1" max="1" width="2.5703125" customWidth="1"/>
    <col min="2" max="2" width="48.5703125" customWidth="1"/>
    <col min="3" max="3" width="12.7109375" customWidth="1"/>
    <col min="4" max="4" width="2.7109375" customWidth="1"/>
    <col min="5" max="5" width="12.7109375" customWidth="1"/>
    <col min="6" max="6" width="2.140625" customWidth="1"/>
    <col min="7" max="7" width="12.7109375" customWidth="1"/>
    <col min="8" max="8" width="2" customWidth="1"/>
    <col min="9" max="9" width="12.7109375" customWidth="1"/>
    <col min="10" max="10" width="2" customWidth="1"/>
    <col min="11" max="11" width="40.28515625" customWidth="1"/>
    <col min="12" max="12" width="33.140625" style="35" customWidth="1"/>
    <col min="13" max="13" width="11.42578125" customWidth="1"/>
    <col min="14" max="14" width="20.140625" customWidth="1"/>
  </cols>
  <sheetData>
    <row r="1" spans="2:16" x14ac:dyDescent="0.25">
      <c r="B1" s="22"/>
      <c r="C1" s="22"/>
      <c r="D1" s="3"/>
      <c r="E1" s="23"/>
      <c r="F1" s="3"/>
      <c r="G1" s="23"/>
      <c r="H1" s="3"/>
      <c r="I1" s="3"/>
      <c r="J1" s="3"/>
      <c r="K1" s="3"/>
      <c r="L1" s="35" t="s">
        <v>68</v>
      </c>
      <c r="M1" s="35" t="s">
        <v>68</v>
      </c>
      <c r="N1" s="35" t="s">
        <v>68</v>
      </c>
      <c r="O1" s="35"/>
      <c r="P1" s="35"/>
    </row>
    <row r="2" spans="2:16" ht="21" x14ac:dyDescent="0.35">
      <c r="B2" s="14" t="s">
        <v>17</v>
      </c>
      <c r="C2" s="14"/>
      <c r="D2" s="3"/>
      <c r="E2" s="23"/>
      <c r="F2" s="3"/>
      <c r="G2" s="23"/>
      <c r="H2" s="3"/>
      <c r="I2" s="3"/>
      <c r="J2" s="3"/>
      <c r="K2" s="3"/>
    </row>
    <row r="3" spans="2:16" x14ac:dyDescent="0.25">
      <c r="B3" s="51">
        <f>'Data Entry Sheet'!A1</f>
        <v>0</v>
      </c>
      <c r="C3" s="3"/>
      <c r="D3" s="3"/>
      <c r="E3" s="23"/>
      <c r="F3" s="3"/>
      <c r="G3" s="23"/>
      <c r="H3" s="3"/>
      <c r="I3" s="3"/>
      <c r="J3" s="3"/>
      <c r="K3" s="3"/>
    </row>
    <row r="4" spans="2:16" x14ac:dyDescent="0.25">
      <c r="K4" s="18" t="s">
        <v>67</v>
      </c>
      <c r="L4" s="18" t="s">
        <v>18</v>
      </c>
      <c r="M4" s="58" t="s">
        <v>45</v>
      </c>
      <c r="N4" s="58" t="s">
        <v>46</v>
      </c>
    </row>
    <row r="5" spans="2:16" x14ac:dyDescent="0.25">
      <c r="C5" s="1" t="s">
        <v>0</v>
      </c>
      <c r="E5" s="1" t="s">
        <v>1</v>
      </c>
      <c r="F5" s="1"/>
      <c r="G5" s="1" t="s">
        <v>2</v>
      </c>
      <c r="H5" s="1"/>
      <c r="I5" s="1" t="s">
        <v>41</v>
      </c>
      <c r="J5" s="1"/>
    </row>
    <row r="6" spans="2:16" x14ac:dyDescent="0.25">
      <c r="C6" s="1">
        <f>'Data Entry Sheet'!C6</f>
        <v>0</v>
      </c>
      <c r="E6" s="1">
        <f>'Data Entry Sheet'!E6</f>
        <v>0</v>
      </c>
      <c r="F6" s="1"/>
      <c r="G6" s="1">
        <f>'Data Entry Sheet'!G6</f>
        <v>0</v>
      </c>
      <c r="H6" s="1"/>
      <c r="I6" s="1">
        <f>'Data Entry Sheet'!I6</f>
        <v>0</v>
      </c>
      <c r="J6" s="1"/>
    </row>
    <row r="7" spans="2:16" ht="15.75" customHeight="1" thickBot="1" x14ac:dyDescent="0.3">
      <c r="B7" s="134" t="s">
        <v>12</v>
      </c>
      <c r="C7" s="135"/>
      <c r="D7" s="135"/>
      <c r="E7" s="136"/>
      <c r="F7" s="136"/>
      <c r="G7" s="136"/>
      <c r="H7" s="136"/>
      <c r="I7" s="136"/>
      <c r="J7" s="136"/>
      <c r="K7" s="164"/>
    </row>
    <row r="8" spans="2:16" ht="27" customHeight="1" x14ac:dyDescent="0.25">
      <c r="B8" s="2" t="s">
        <v>14</v>
      </c>
      <c r="C8" s="40">
        <f>'Data Entry Sheet'!C16</f>
        <v>0</v>
      </c>
      <c r="D8" s="3"/>
      <c r="E8" s="40">
        <f>'Data Entry Sheet'!E16</f>
        <v>0</v>
      </c>
      <c r="F8" s="40"/>
      <c r="G8" s="38">
        <f>'Data Entry Sheet'!G16</f>
        <v>0</v>
      </c>
      <c r="H8" s="39"/>
      <c r="I8" s="38">
        <f>'Data Entry Sheet'!I16</f>
        <v>0</v>
      </c>
      <c r="J8" s="39"/>
      <c r="K8" s="170"/>
      <c r="L8" s="149" t="s">
        <v>88</v>
      </c>
      <c r="M8" s="131"/>
      <c r="N8" s="152" t="s">
        <v>119</v>
      </c>
    </row>
    <row r="9" spans="2:16" x14ac:dyDescent="0.25">
      <c r="B9" s="6" t="s">
        <v>77</v>
      </c>
      <c r="C9" s="20">
        <f>'Data Entry Sheet'!C20</f>
        <v>0</v>
      </c>
      <c r="D9" s="3"/>
      <c r="E9" s="20">
        <f>'Data Entry Sheet'!E20</f>
        <v>0</v>
      </c>
      <c r="F9" s="20"/>
      <c r="G9" s="24">
        <f>'Data Entry Sheet'!G20</f>
        <v>0</v>
      </c>
      <c r="H9" s="12"/>
      <c r="I9" s="24">
        <f>'Data Entry Sheet'!I20</f>
        <v>0</v>
      </c>
      <c r="J9" s="12"/>
      <c r="K9" s="171"/>
      <c r="L9" s="167"/>
      <c r="M9" s="132"/>
      <c r="N9" s="165"/>
    </row>
    <row r="10" spans="2:16" ht="18.75" customHeight="1" x14ac:dyDescent="0.25">
      <c r="B10" s="7" t="s">
        <v>13</v>
      </c>
      <c r="C10" s="53" t="e">
        <f>C8/C9</f>
        <v>#DIV/0!</v>
      </c>
      <c r="D10" s="8"/>
      <c r="E10" s="53" t="e">
        <f>E8/E9</f>
        <v>#DIV/0!</v>
      </c>
      <c r="F10" s="10"/>
      <c r="G10" s="53" t="e">
        <f>G8/G9</f>
        <v>#DIV/0!</v>
      </c>
      <c r="H10" s="8"/>
      <c r="I10" s="53" t="e">
        <f>I8/I9</f>
        <v>#DIV/0!</v>
      </c>
      <c r="J10" s="8"/>
      <c r="K10" s="171"/>
      <c r="L10" s="167"/>
      <c r="M10" s="132"/>
      <c r="N10" s="165"/>
    </row>
    <row r="11" spans="2:16" x14ac:dyDescent="0.25">
      <c r="I11" s="8"/>
      <c r="K11" s="172"/>
      <c r="L11" s="168"/>
      <c r="M11" s="133"/>
      <c r="N11" s="166"/>
    </row>
    <row r="12" spans="2:16" ht="15.75" customHeight="1" thickBot="1" x14ac:dyDescent="0.3">
      <c r="B12" s="134" t="s">
        <v>15</v>
      </c>
      <c r="C12" s="135"/>
      <c r="D12" s="135"/>
      <c r="E12" s="135"/>
      <c r="F12" s="135"/>
      <c r="G12" s="135"/>
      <c r="H12" s="135"/>
      <c r="I12" s="135"/>
      <c r="J12" s="135"/>
      <c r="K12" s="164"/>
    </row>
    <row r="13" spans="2:16" x14ac:dyDescent="0.25">
      <c r="B13" s="2" t="s">
        <v>14</v>
      </c>
      <c r="C13" s="20">
        <f>'Data Entry Sheet'!C16</f>
        <v>0</v>
      </c>
      <c r="D13" s="3"/>
      <c r="E13" s="20">
        <f>'Data Entry Sheet'!E16</f>
        <v>0</v>
      </c>
      <c r="F13" s="20"/>
      <c r="G13" s="20">
        <f>'Data Entry Sheet'!G16</f>
        <v>0</v>
      </c>
      <c r="H13" s="3"/>
      <c r="I13" s="40">
        <f>'Data Entry Sheet'!I16</f>
        <v>0</v>
      </c>
      <c r="J13" s="3"/>
      <c r="K13" s="170"/>
      <c r="L13" s="149" t="s">
        <v>78</v>
      </c>
      <c r="M13" s="131"/>
      <c r="N13" s="152" t="s">
        <v>109</v>
      </c>
    </row>
    <row r="14" spans="2:16" x14ac:dyDescent="0.25">
      <c r="B14" s="6" t="s">
        <v>79</v>
      </c>
      <c r="C14" s="41">
        <f>'Data Entry Sheet'!C20</f>
        <v>0</v>
      </c>
      <c r="D14" s="3"/>
      <c r="E14" s="41">
        <f>'Data Entry Sheet'!E20</f>
        <v>0</v>
      </c>
      <c r="F14" s="20"/>
      <c r="G14" s="41">
        <f>'Data Entry Sheet'!G20</f>
        <v>0</v>
      </c>
      <c r="H14" s="3"/>
      <c r="I14" s="41">
        <f>'Data Entry Sheet'!I20</f>
        <v>0</v>
      </c>
      <c r="J14" s="3"/>
      <c r="K14" s="171"/>
      <c r="L14" s="167"/>
      <c r="M14" s="132"/>
      <c r="N14" s="165"/>
    </row>
    <row r="15" spans="2:16" x14ac:dyDescent="0.25">
      <c r="B15" s="7" t="s">
        <v>16</v>
      </c>
      <c r="C15" s="21">
        <f>C13-C14</f>
        <v>0</v>
      </c>
      <c r="D15" s="8"/>
      <c r="E15" s="21">
        <f>E13-E14</f>
        <v>0</v>
      </c>
      <c r="F15" s="10"/>
      <c r="G15" s="21">
        <f>G13-G14</f>
        <v>0</v>
      </c>
      <c r="H15" s="8"/>
      <c r="I15" s="21">
        <f>I13-I14</f>
        <v>0</v>
      </c>
      <c r="J15" s="8"/>
      <c r="K15" s="171"/>
      <c r="L15" s="167"/>
      <c r="M15" s="132"/>
      <c r="N15" s="165"/>
    </row>
    <row r="16" spans="2:16" x14ac:dyDescent="0.25">
      <c r="I16" s="8"/>
      <c r="K16" s="172"/>
      <c r="L16" s="168"/>
      <c r="M16" s="133"/>
      <c r="N16" s="166"/>
    </row>
    <row r="17" spans="2:16" ht="15.75" customHeight="1" thickBot="1" x14ac:dyDescent="0.3">
      <c r="B17" s="134" t="s">
        <v>72</v>
      </c>
      <c r="C17" s="135"/>
      <c r="D17" s="135"/>
      <c r="E17" s="135"/>
      <c r="F17" s="135"/>
      <c r="G17" s="135"/>
      <c r="H17" s="135"/>
      <c r="I17" s="135"/>
      <c r="J17" s="135"/>
      <c r="K17" s="164"/>
      <c r="P17" s="85"/>
    </row>
    <row r="18" spans="2:16" ht="18.75" customHeight="1" x14ac:dyDescent="0.25">
      <c r="B18" s="2" t="s">
        <v>14</v>
      </c>
      <c r="C18" s="24">
        <f>'Data Entry Sheet'!C16</f>
        <v>0</v>
      </c>
      <c r="D18" s="3"/>
      <c r="E18" s="24">
        <f>'Data Entry Sheet'!E16</f>
        <v>0</v>
      </c>
      <c r="F18" s="12"/>
      <c r="G18" s="24">
        <f>'Data Entry Sheet'!G16</f>
        <v>0</v>
      </c>
      <c r="H18" s="24"/>
      <c r="I18" s="38">
        <f>'Data Entry Sheet'!I16</f>
        <v>0</v>
      </c>
      <c r="J18" s="24"/>
      <c r="K18" s="170"/>
      <c r="L18" s="149" t="s">
        <v>73</v>
      </c>
      <c r="M18" s="131"/>
      <c r="N18" s="152" t="s">
        <v>110</v>
      </c>
    </row>
    <row r="19" spans="2:16" ht="18.75" customHeight="1" x14ac:dyDescent="0.25">
      <c r="B19" s="100" t="s">
        <v>91</v>
      </c>
      <c r="C19" s="24">
        <f>'Data Entry Sheet'!C9</f>
        <v>0</v>
      </c>
      <c r="D19" s="24"/>
      <c r="E19" s="24">
        <f>'Data Entry Sheet'!E9</f>
        <v>0</v>
      </c>
      <c r="F19" s="24"/>
      <c r="G19" s="24">
        <f>'Data Entry Sheet'!G9</f>
        <v>0</v>
      </c>
      <c r="H19" s="24"/>
      <c r="I19" s="24">
        <f>'Data Entry Sheet'!I9</f>
        <v>0</v>
      </c>
      <c r="J19" s="24"/>
      <c r="K19" s="171"/>
      <c r="L19" s="167"/>
      <c r="M19" s="132"/>
      <c r="N19" s="165"/>
    </row>
    <row r="20" spans="2:16" ht="18.75" customHeight="1" x14ac:dyDescent="0.25">
      <c r="B20" s="6" t="s">
        <v>21</v>
      </c>
      <c r="C20" s="27" t="e">
        <f>C18/C19</f>
        <v>#DIV/0!</v>
      </c>
      <c r="D20" s="3"/>
      <c r="E20" s="27" t="e">
        <f>E18/E19</f>
        <v>#DIV/0!</v>
      </c>
      <c r="F20" s="3"/>
      <c r="G20" s="27" t="e">
        <f>G18/G19</f>
        <v>#DIV/0!</v>
      </c>
      <c r="H20" s="3"/>
      <c r="I20" s="52" t="e">
        <f>I18/I19</f>
        <v>#DIV/0!</v>
      </c>
      <c r="J20" s="3"/>
      <c r="K20" s="171"/>
      <c r="L20" s="167"/>
      <c r="M20" s="132"/>
      <c r="N20" s="165"/>
    </row>
    <row r="21" spans="2:16" ht="18.75" customHeight="1" x14ac:dyDescent="0.25">
      <c r="B21" s="7" t="s">
        <v>66</v>
      </c>
      <c r="C21" s="19" t="e">
        <f>C20*360</f>
        <v>#DIV/0!</v>
      </c>
      <c r="D21" s="8"/>
      <c r="E21" s="19" t="e">
        <f>E20*360</f>
        <v>#DIV/0!</v>
      </c>
      <c r="F21" s="8"/>
      <c r="G21" s="19" t="e">
        <f>G20*360</f>
        <v>#DIV/0!</v>
      </c>
      <c r="H21" s="8"/>
      <c r="I21" s="19" t="e">
        <f>I20*360</f>
        <v>#DIV/0!</v>
      </c>
      <c r="J21" s="8"/>
      <c r="K21" s="172"/>
      <c r="L21" s="167"/>
      <c r="M21" s="132"/>
      <c r="N21" s="165"/>
    </row>
    <row r="22" spans="2:16" ht="18.75" customHeight="1" x14ac:dyDescent="0.25">
      <c r="L22" s="89"/>
      <c r="M22" s="133"/>
      <c r="N22" s="166"/>
    </row>
    <row r="23" spans="2:16" ht="15.75" customHeight="1" thickBot="1" x14ac:dyDescent="0.3">
      <c r="B23" s="134" t="s">
        <v>61</v>
      </c>
      <c r="C23" s="135"/>
      <c r="D23" s="135"/>
      <c r="E23" s="135"/>
      <c r="F23" s="135"/>
      <c r="G23" s="135"/>
      <c r="H23" s="135"/>
      <c r="I23" s="135"/>
      <c r="J23" s="135"/>
      <c r="K23" s="164"/>
      <c r="O23" t="s">
        <v>63</v>
      </c>
    </row>
    <row r="24" spans="2:16" ht="15" customHeight="1" x14ac:dyDescent="0.25">
      <c r="B24" s="42" t="s">
        <v>40</v>
      </c>
      <c r="C24" s="20">
        <f>SUM('Data Entry Sheet'!C20,'Data Entry Sheet'!C21)</f>
        <v>0</v>
      </c>
      <c r="D24" s="20"/>
      <c r="E24" s="20">
        <f>SUM('Data Entry Sheet'!E20,'Data Entry Sheet'!E21)</f>
        <v>0</v>
      </c>
      <c r="F24" s="20"/>
      <c r="G24" s="20">
        <f>SUM('Data Entry Sheet'!G20,'Data Entry Sheet'!G21)</f>
        <v>0</v>
      </c>
      <c r="H24" s="20"/>
      <c r="I24" s="20">
        <f>SUM('Data Entry Sheet'!I20,'Data Entry Sheet'!I21)</f>
        <v>0</v>
      </c>
      <c r="J24" s="3"/>
      <c r="K24" s="170"/>
      <c r="L24" s="138" t="s">
        <v>38</v>
      </c>
      <c r="M24" s="131"/>
      <c r="N24" s="152" t="s">
        <v>111</v>
      </c>
    </row>
    <row r="25" spans="2:16" x14ac:dyDescent="0.25">
      <c r="B25" s="43" t="s">
        <v>64</v>
      </c>
      <c r="C25" s="20">
        <f>SUM('Data Entry Sheet'!C16,'Data Entry Sheet'!C17)</f>
        <v>0</v>
      </c>
      <c r="D25" s="20"/>
      <c r="E25" s="20">
        <f>SUM('Data Entry Sheet'!E16,'Data Entry Sheet'!E17)</f>
        <v>0</v>
      </c>
      <c r="F25" s="20"/>
      <c r="G25" s="20">
        <f>SUM('Data Entry Sheet'!G16,'Data Entry Sheet'!G17)</f>
        <v>0</v>
      </c>
      <c r="H25" s="20"/>
      <c r="I25" s="20">
        <f>SUM('Data Entry Sheet'!I16,'Data Entry Sheet'!I17)</f>
        <v>0</v>
      </c>
      <c r="J25" s="3"/>
      <c r="K25" s="171"/>
      <c r="L25" s="139"/>
      <c r="M25" s="132"/>
      <c r="N25" s="165"/>
    </row>
    <row r="26" spans="2:16" x14ac:dyDescent="0.25">
      <c r="B26" s="7" t="s">
        <v>62</v>
      </c>
      <c r="C26" s="54" t="e">
        <f>C24/C25</f>
        <v>#DIV/0!</v>
      </c>
      <c r="D26" s="8"/>
      <c r="E26" s="54" t="e">
        <f>E24/E25</f>
        <v>#DIV/0!</v>
      </c>
      <c r="F26" s="10"/>
      <c r="G26" s="54" t="e">
        <f>G24/G25</f>
        <v>#DIV/0!</v>
      </c>
      <c r="H26" s="8"/>
      <c r="I26" s="54" t="e">
        <f>I24/I25</f>
        <v>#DIV/0!</v>
      </c>
      <c r="J26" s="8"/>
      <c r="K26" s="172"/>
      <c r="L26" s="139"/>
      <c r="M26" s="132"/>
      <c r="N26" s="165"/>
    </row>
    <row r="27" spans="2:16" ht="15.75" thickBot="1" x14ac:dyDescent="0.3">
      <c r="B27" s="85"/>
      <c r="C27" s="86"/>
      <c r="D27" s="86"/>
      <c r="E27" s="86"/>
      <c r="F27" s="86"/>
      <c r="G27" s="86"/>
      <c r="H27" s="86"/>
      <c r="I27" s="86"/>
      <c r="L27" s="174"/>
      <c r="M27" s="132"/>
      <c r="N27" s="165"/>
      <c r="P27" s="85"/>
    </row>
    <row r="28" spans="2:16" ht="15.75" thickBot="1" x14ac:dyDescent="0.3">
      <c r="B28" s="146" t="s">
        <v>95</v>
      </c>
      <c r="C28" s="147"/>
      <c r="D28" s="147"/>
      <c r="E28" s="147"/>
      <c r="F28" s="147"/>
      <c r="G28" s="147"/>
      <c r="H28" s="147"/>
      <c r="I28" s="147"/>
      <c r="J28" s="147"/>
      <c r="K28" s="173"/>
      <c r="M28" s="132"/>
      <c r="N28" s="165"/>
    </row>
    <row r="29" spans="2:16" ht="15" customHeight="1" x14ac:dyDescent="0.25">
      <c r="B29" s="120" t="s">
        <v>96</v>
      </c>
      <c r="C29" s="20">
        <f>SUM('Data Entry Sheet'!C20,'Data Entry Sheet'!C21)</f>
        <v>0</v>
      </c>
      <c r="D29" s="20"/>
      <c r="E29" s="20">
        <f>SUM('Data Entry Sheet'!E20,'Data Entry Sheet'!E21)</f>
        <v>0</v>
      </c>
      <c r="F29" s="20"/>
      <c r="G29" s="20">
        <f>SUM('Data Entry Sheet'!G20,'Data Entry Sheet'!G21)</f>
        <v>0</v>
      </c>
      <c r="H29" s="20"/>
      <c r="I29" s="20">
        <f>SUM('Data Entry Sheet'!I20,'Data Entry Sheet'!I21)</f>
        <v>0</v>
      </c>
      <c r="J29" s="3"/>
      <c r="K29" s="170"/>
      <c r="L29" s="138" t="s">
        <v>38</v>
      </c>
      <c r="M29" s="132"/>
      <c r="N29" s="165"/>
    </row>
    <row r="30" spans="2:16" x14ac:dyDescent="0.25">
      <c r="B30" s="119" t="s">
        <v>97</v>
      </c>
      <c r="C30" s="20">
        <f>'Data Entry Sheet'!C22</f>
        <v>0</v>
      </c>
      <c r="D30" s="20"/>
      <c r="E30" s="20">
        <f>'Data Entry Sheet'!E22</f>
        <v>0</v>
      </c>
      <c r="F30" s="20">
        <f>'Data Entry Sheet'!F22</f>
        <v>0</v>
      </c>
      <c r="G30" s="20">
        <f>'Data Entry Sheet'!G22</f>
        <v>0</v>
      </c>
      <c r="H30" s="20">
        <f>'Data Entry Sheet'!H22</f>
        <v>0</v>
      </c>
      <c r="I30" s="20">
        <f>'Data Entry Sheet'!I22</f>
        <v>0</v>
      </c>
      <c r="J30" s="20">
        <f>'Data Entry Sheet'!J22</f>
        <v>0</v>
      </c>
      <c r="K30" s="171"/>
      <c r="L30" s="139"/>
      <c r="M30" s="132"/>
      <c r="N30" s="165"/>
    </row>
    <row r="31" spans="2:16" x14ac:dyDescent="0.25">
      <c r="B31" s="7" t="s">
        <v>98</v>
      </c>
      <c r="C31" s="54" t="e">
        <f>C29/C30</f>
        <v>#DIV/0!</v>
      </c>
      <c r="D31" s="8"/>
      <c r="E31" s="54" t="e">
        <f>E29/E30</f>
        <v>#DIV/0!</v>
      </c>
      <c r="F31" s="10"/>
      <c r="G31" s="54" t="e">
        <f>G29/G30</f>
        <v>#DIV/0!</v>
      </c>
      <c r="H31" s="8"/>
      <c r="I31" s="54" t="e">
        <f>I29/I30</f>
        <v>#DIV/0!</v>
      </c>
      <c r="J31" s="8"/>
      <c r="K31" s="172"/>
      <c r="L31" s="139"/>
      <c r="M31" s="132"/>
      <c r="N31" s="165"/>
    </row>
    <row r="32" spans="2:16" ht="15.75" thickBot="1" x14ac:dyDescent="0.3">
      <c r="B32" s="85"/>
      <c r="C32" s="86"/>
      <c r="D32" s="86"/>
      <c r="E32" s="86"/>
      <c r="F32" s="86"/>
      <c r="G32" s="86"/>
      <c r="H32" s="86"/>
      <c r="I32" s="86"/>
      <c r="L32" s="174"/>
      <c r="M32" s="133"/>
      <c r="N32" s="166"/>
    </row>
    <row r="33" spans="12:13" ht="15.75" thickBot="1" x14ac:dyDescent="0.3">
      <c r="L33" s="60" t="s">
        <v>47</v>
      </c>
      <c r="M33" s="122">
        <f>SUM(M8,M13,M18,M24)</f>
        <v>0</v>
      </c>
    </row>
  </sheetData>
  <mergeCells count="23">
    <mergeCell ref="K13:K16"/>
    <mergeCell ref="K18:K21"/>
    <mergeCell ref="L13:L16"/>
    <mergeCell ref="M24:M32"/>
    <mergeCell ref="B7:K7"/>
    <mergeCell ref="B12:K12"/>
    <mergeCell ref="B28:K28"/>
    <mergeCell ref="B17:K17"/>
    <mergeCell ref="K8:K11"/>
    <mergeCell ref="B23:K23"/>
    <mergeCell ref="K24:K26"/>
    <mergeCell ref="L24:L27"/>
    <mergeCell ref="L29:L32"/>
    <mergeCell ref="K29:K31"/>
    <mergeCell ref="N24:N32"/>
    <mergeCell ref="N18:N22"/>
    <mergeCell ref="L8:L11"/>
    <mergeCell ref="L18:L21"/>
    <mergeCell ref="M8:M11"/>
    <mergeCell ref="N8:N11"/>
    <mergeCell ref="M13:M16"/>
    <mergeCell ref="N13:N16"/>
    <mergeCell ref="M18:M22"/>
  </mergeCells>
  <phoneticPr fontId="0" type="noConversion"/>
  <pageMargins left="0.7" right="0.7" top="0.75" bottom="0.75" header="0.3" footer="0.3"/>
  <pageSetup scale="80" orientation="landscape" r:id="rId1"/>
  <headerFooter>
    <oddHeader>&amp;LEast Bay HOME Grantees
Housing Developers Business Analysis</oddHeader>
    <oddFooter>&amp;L&amp;D&amp;R&amp;Z&amp;F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P27"/>
  <sheetViews>
    <sheetView tabSelected="1" workbookViewId="0">
      <selection activeCell="N21" sqref="N21:N26"/>
    </sheetView>
  </sheetViews>
  <sheetFormatPr defaultRowHeight="15" x14ac:dyDescent="0.25"/>
  <cols>
    <col min="1" max="1" width="2.5703125" customWidth="1"/>
    <col min="2" max="2" width="25.28515625" customWidth="1"/>
    <col min="3" max="3" width="12.7109375" customWidth="1"/>
    <col min="4" max="4" width="2.7109375" customWidth="1"/>
    <col min="5" max="5" width="12.7109375" customWidth="1"/>
    <col min="6" max="6" width="2.140625" customWidth="1"/>
    <col min="7" max="7" width="12.7109375" customWidth="1"/>
    <col min="8" max="8" width="2" customWidth="1"/>
    <col min="9" max="9" width="12.7109375" customWidth="1"/>
    <col min="10" max="10" width="2" customWidth="1"/>
    <col min="11" max="11" width="49.5703125" customWidth="1"/>
    <col min="12" max="12" width="40.28515625" style="35" customWidth="1"/>
    <col min="13" max="13" width="11.42578125" customWidth="1"/>
    <col min="14" max="14" width="20.140625" customWidth="1"/>
  </cols>
  <sheetData>
    <row r="1" spans="2:16" x14ac:dyDescent="0.25">
      <c r="B1" s="22"/>
      <c r="C1" s="3"/>
      <c r="D1" s="3"/>
      <c r="E1" s="23"/>
      <c r="F1" s="3"/>
      <c r="G1" s="23"/>
      <c r="H1" s="3"/>
      <c r="I1" s="3"/>
      <c r="J1" s="3"/>
      <c r="K1" s="3"/>
      <c r="L1" s="35" t="s">
        <v>104</v>
      </c>
      <c r="M1" s="35" t="s">
        <v>104</v>
      </c>
      <c r="N1" s="35" t="s">
        <v>104</v>
      </c>
    </row>
    <row r="2" spans="2:16" ht="21" x14ac:dyDescent="0.35">
      <c r="B2" s="14" t="s">
        <v>19</v>
      </c>
      <c r="C2" s="3"/>
      <c r="D2" s="3"/>
      <c r="E2" s="23"/>
      <c r="F2" s="3"/>
      <c r="G2" s="23"/>
      <c r="H2" s="3"/>
      <c r="I2" s="3"/>
      <c r="J2" s="3"/>
      <c r="K2" s="3"/>
    </row>
    <row r="3" spans="2:16" x14ac:dyDescent="0.25">
      <c r="B3" s="51">
        <f>'Data Entry Sheet'!A1</f>
        <v>0</v>
      </c>
      <c r="C3" s="3"/>
      <c r="D3" s="3"/>
      <c r="E3" s="23"/>
      <c r="F3" s="3"/>
      <c r="G3" s="23"/>
      <c r="H3" s="3"/>
      <c r="I3" s="3"/>
      <c r="J3" s="3"/>
      <c r="K3" s="3"/>
    </row>
    <row r="4" spans="2:16" x14ac:dyDescent="0.25">
      <c r="K4" s="18" t="s">
        <v>67</v>
      </c>
      <c r="L4" s="18" t="s">
        <v>18</v>
      </c>
      <c r="M4" s="58" t="s">
        <v>45</v>
      </c>
      <c r="N4" s="58" t="s">
        <v>46</v>
      </c>
    </row>
    <row r="5" spans="2:16" x14ac:dyDescent="0.25">
      <c r="C5" s="1" t="s">
        <v>0</v>
      </c>
      <c r="E5" s="1" t="s">
        <v>1</v>
      </c>
      <c r="F5" s="1"/>
      <c r="G5" s="1" t="s">
        <v>2</v>
      </c>
      <c r="H5" s="1"/>
      <c r="I5" s="1" t="s">
        <v>41</v>
      </c>
      <c r="J5" s="1"/>
    </row>
    <row r="6" spans="2:16" x14ac:dyDescent="0.25">
      <c r="C6" s="1">
        <f>'Data Entry Sheet'!C6</f>
        <v>0</v>
      </c>
      <c r="E6" s="1">
        <f>'Data Entry Sheet'!E6</f>
        <v>0</v>
      </c>
      <c r="F6" s="1"/>
      <c r="G6" s="1">
        <f>'Data Entry Sheet'!G6</f>
        <v>0</v>
      </c>
      <c r="H6" s="1"/>
      <c r="I6" s="1">
        <f>'Data Entry Sheet'!I6</f>
        <v>0</v>
      </c>
      <c r="J6" s="1"/>
    </row>
    <row r="7" spans="2:16" ht="15.75" customHeight="1" thickBot="1" x14ac:dyDescent="0.3">
      <c r="B7" s="134" t="s">
        <v>22</v>
      </c>
      <c r="C7" s="136"/>
      <c r="D7" s="136"/>
      <c r="E7" s="136"/>
      <c r="F7" s="136"/>
      <c r="G7" s="136"/>
      <c r="H7" s="136"/>
      <c r="I7" s="135"/>
      <c r="J7" s="135"/>
      <c r="K7" s="164"/>
      <c r="L7" s="149" t="s">
        <v>80</v>
      </c>
      <c r="M7" s="169"/>
      <c r="N7" s="152" t="s">
        <v>69</v>
      </c>
    </row>
    <row r="8" spans="2:16" x14ac:dyDescent="0.25">
      <c r="B8" s="2" t="s">
        <v>20</v>
      </c>
      <c r="C8" s="40">
        <f>'Data Entry Sheet'!C15</f>
        <v>0</v>
      </c>
      <c r="D8" s="28"/>
      <c r="E8" s="40">
        <f>'Data Entry Sheet'!E15</f>
        <v>0</v>
      </c>
      <c r="F8" s="40"/>
      <c r="G8" s="38">
        <f>'Data Entry Sheet'!G15</f>
        <v>0</v>
      </c>
      <c r="H8" s="39"/>
      <c r="I8" s="38">
        <f>'Data Entry Sheet'!I15</f>
        <v>0</v>
      </c>
      <c r="J8" s="39"/>
      <c r="K8" s="141"/>
      <c r="L8" s="167"/>
      <c r="M8" s="165"/>
      <c r="N8" s="165"/>
    </row>
    <row r="9" spans="2:16" x14ac:dyDescent="0.25">
      <c r="B9" s="6" t="s">
        <v>10</v>
      </c>
      <c r="C9" s="20">
        <f>'Data Entry Sheet'!C8</f>
        <v>0</v>
      </c>
      <c r="D9" s="3"/>
      <c r="E9" s="20">
        <f>'Data Entry Sheet'!E8</f>
        <v>0</v>
      </c>
      <c r="F9" s="20"/>
      <c r="G9" s="24">
        <f>'Data Entry Sheet'!G8</f>
        <v>0</v>
      </c>
      <c r="H9" s="12"/>
      <c r="I9" s="24">
        <f>'Data Entry Sheet'!I8</f>
        <v>0</v>
      </c>
      <c r="J9" s="12"/>
      <c r="K9" s="142"/>
      <c r="L9" s="167"/>
      <c r="M9" s="165"/>
      <c r="N9" s="165"/>
    </row>
    <row r="10" spans="2:16" x14ac:dyDescent="0.25">
      <c r="B10" s="6" t="s">
        <v>21</v>
      </c>
      <c r="C10" s="25" t="e">
        <f>C8/C9</f>
        <v>#DIV/0!</v>
      </c>
      <c r="D10" s="3"/>
      <c r="E10" s="25" t="e">
        <f>E8/E9</f>
        <v>#DIV/0!</v>
      </c>
      <c r="F10" s="20"/>
      <c r="G10" s="25" t="e">
        <f>G8/G9</f>
        <v>#DIV/0!</v>
      </c>
      <c r="H10" s="12"/>
      <c r="I10" s="25" t="e">
        <f>I8/I9</f>
        <v>#DIV/0!</v>
      </c>
      <c r="J10" s="12"/>
      <c r="K10" s="142"/>
      <c r="L10" s="167"/>
      <c r="M10" s="165"/>
      <c r="N10" s="165"/>
    </row>
    <row r="11" spans="2:16" ht="22.5" customHeight="1" x14ac:dyDescent="0.25">
      <c r="B11" s="7" t="s">
        <v>42</v>
      </c>
      <c r="C11" s="26" t="e">
        <f>C10*360</f>
        <v>#DIV/0!</v>
      </c>
      <c r="D11" s="8"/>
      <c r="E11" s="26" t="e">
        <f>E10*360</f>
        <v>#DIV/0!</v>
      </c>
      <c r="F11" s="10"/>
      <c r="G11" s="26" t="e">
        <f>G10*360</f>
        <v>#DIV/0!</v>
      </c>
      <c r="H11" s="8"/>
      <c r="I11" s="26" t="e">
        <f>I10*360</f>
        <v>#DIV/0!</v>
      </c>
      <c r="J11" s="8"/>
      <c r="K11" s="145"/>
      <c r="L11" s="168"/>
      <c r="M11" s="166"/>
      <c r="N11" s="166"/>
    </row>
    <row r="12" spans="2:16" ht="22.5" customHeight="1" x14ac:dyDescent="0.25">
      <c r="B12" s="7"/>
      <c r="C12" s="26"/>
      <c r="D12" s="8"/>
      <c r="E12" s="26"/>
      <c r="F12" s="10"/>
      <c r="G12" s="26"/>
      <c r="H12" s="8"/>
      <c r="I12" s="26"/>
      <c r="J12" s="8"/>
      <c r="K12" s="102"/>
      <c r="L12" s="98"/>
      <c r="M12" s="101"/>
      <c r="N12" s="101"/>
    </row>
    <row r="13" spans="2:16" ht="210.75" customHeight="1" x14ac:dyDescent="0.25">
      <c r="B13" s="123" t="s">
        <v>81</v>
      </c>
      <c r="C13" s="90">
        <f>'Data Entry Sheet'!C18</f>
        <v>0</v>
      </c>
      <c r="D13" s="90"/>
      <c r="E13" s="90">
        <f>'Data Entry Sheet'!E18</f>
        <v>0</v>
      </c>
      <c r="F13" s="90"/>
      <c r="G13" s="90">
        <f>'Data Entry Sheet'!G18</f>
        <v>0</v>
      </c>
      <c r="H13" s="90"/>
      <c r="I13" s="90">
        <f>'Data Entry Sheet'!I18</f>
        <v>0</v>
      </c>
      <c r="J13" s="79"/>
      <c r="K13" s="104"/>
      <c r="L13" s="103" t="s">
        <v>105</v>
      </c>
      <c r="M13" s="11"/>
      <c r="N13" s="124" t="s">
        <v>113</v>
      </c>
      <c r="P13" s="85"/>
    </row>
    <row r="15" spans="2:16" ht="15.75" customHeight="1" thickBot="1" x14ac:dyDescent="0.3">
      <c r="B15" s="134" t="s">
        <v>23</v>
      </c>
      <c r="C15" s="135"/>
      <c r="D15" s="136"/>
      <c r="E15" s="136"/>
      <c r="F15" s="135"/>
      <c r="G15" s="136"/>
      <c r="H15" s="135"/>
      <c r="I15" s="135"/>
      <c r="J15" s="135"/>
      <c r="K15" s="164"/>
      <c r="L15" s="149" t="s">
        <v>82</v>
      </c>
      <c r="M15" s="169"/>
      <c r="N15" s="152" t="s">
        <v>114</v>
      </c>
    </row>
    <row r="16" spans="2:16" x14ac:dyDescent="0.25">
      <c r="B16" s="2" t="s">
        <v>25</v>
      </c>
      <c r="C16" s="38">
        <f>'Data Entry Sheet'!C19</f>
        <v>0</v>
      </c>
      <c r="D16" s="28"/>
      <c r="E16" s="38">
        <f>'Data Entry Sheet'!E19</f>
        <v>0</v>
      </c>
      <c r="F16" s="39"/>
      <c r="G16" s="38">
        <f>'Data Entry Sheet'!G19</f>
        <v>0</v>
      </c>
      <c r="H16" s="38"/>
      <c r="I16" s="38">
        <f>'Data Entry Sheet'!I19</f>
        <v>0</v>
      </c>
      <c r="J16" s="38"/>
      <c r="K16" s="141"/>
      <c r="L16" s="167"/>
      <c r="M16" s="165"/>
      <c r="N16" s="165"/>
    </row>
    <row r="17" spans="2:14" x14ac:dyDescent="0.25">
      <c r="B17" s="6" t="s">
        <v>65</v>
      </c>
      <c r="C17" s="24">
        <f>'Data Entry Sheet'!C9</f>
        <v>0</v>
      </c>
      <c r="D17" s="3"/>
      <c r="E17" s="24">
        <f>'Data Entry Sheet'!E9</f>
        <v>0</v>
      </c>
      <c r="F17" s="12"/>
      <c r="G17" s="24">
        <f>'Data Entry Sheet'!G9</f>
        <v>0</v>
      </c>
      <c r="H17" s="24"/>
      <c r="I17" s="24">
        <f>'Data Entry Sheet'!I9</f>
        <v>0</v>
      </c>
      <c r="J17" s="24"/>
      <c r="K17" s="142"/>
      <c r="L17" s="167"/>
      <c r="M17" s="165"/>
      <c r="N17" s="165"/>
    </row>
    <row r="18" spans="2:14" x14ac:dyDescent="0.25">
      <c r="B18" s="6" t="s">
        <v>21</v>
      </c>
      <c r="C18" s="27" t="e">
        <f>C16/C17</f>
        <v>#DIV/0!</v>
      </c>
      <c r="D18" s="3"/>
      <c r="E18" s="27" t="e">
        <f>E16/E17</f>
        <v>#DIV/0!</v>
      </c>
      <c r="F18" s="3"/>
      <c r="G18" s="27" t="e">
        <f>G16/G17</f>
        <v>#DIV/0!</v>
      </c>
      <c r="H18" s="3"/>
      <c r="I18" s="27" t="e">
        <f>I16/I17</f>
        <v>#DIV/0!</v>
      </c>
      <c r="J18" s="3"/>
      <c r="K18" s="142"/>
      <c r="L18" s="167"/>
      <c r="M18" s="165"/>
      <c r="N18" s="165"/>
    </row>
    <row r="19" spans="2:14" ht="47.25" customHeight="1" x14ac:dyDescent="0.25">
      <c r="B19" s="7" t="s">
        <v>26</v>
      </c>
      <c r="C19" s="19" t="e">
        <f>C18*360</f>
        <v>#DIV/0!</v>
      </c>
      <c r="D19" s="8"/>
      <c r="E19" s="19" t="e">
        <f>E18*360</f>
        <v>#DIV/0!</v>
      </c>
      <c r="F19" s="8"/>
      <c r="G19" s="19" t="e">
        <f>G18*360</f>
        <v>#DIV/0!</v>
      </c>
      <c r="H19" s="8"/>
      <c r="I19" s="19" t="e">
        <f>I18*360</f>
        <v>#DIV/0!</v>
      </c>
      <c r="J19" s="8"/>
      <c r="K19" s="145"/>
      <c r="L19" s="168"/>
      <c r="M19" s="166"/>
      <c r="N19" s="166"/>
    </row>
    <row r="21" spans="2:14" ht="15.75" customHeight="1" thickBot="1" x14ac:dyDescent="0.3">
      <c r="B21" s="134" t="s">
        <v>24</v>
      </c>
      <c r="C21" s="135"/>
      <c r="D21" s="135"/>
      <c r="E21" s="135"/>
      <c r="F21" s="135"/>
      <c r="G21" s="135"/>
      <c r="H21" s="135"/>
      <c r="I21" s="135"/>
      <c r="J21" s="135"/>
      <c r="K21" s="135"/>
      <c r="L21" s="175" t="s">
        <v>70</v>
      </c>
      <c r="M21" s="178"/>
      <c r="N21" s="181" t="s">
        <v>112</v>
      </c>
    </row>
    <row r="22" spans="2:14" x14ac:dyDescent="0.25">
      <c r="B22" s="6" t="s">
        <v>27</v>
      </c>
      <c r="C22" s="44" t="e">
        <f>C11</f>
        <v>#DIV/0!</v>
      </c>
      <c r="D22" s="3"/>
      <c r="E22" s="44" t="e">
        <f>E11</f>
        <v>#DIV/0!</v>
      </c>
      <c r="F22" s="20"/>
      <c r="G22" s="44" t="e">
        <f>G11</f>
        <v>#DIV/0!</v>
      </c>
      <c r="H22" s="3"/>
      <c r="I22" s="44" t="e">
        <f>I11</f>
        <v>#DIV/0!</v>
      </c>
      <c r="J22" s="3"/>
      <c r="K22" s="158"/>
      <c r="L22" s="176"/>
      <c r="M22" s="179"/>
      <c r="N22" s="182"/>
    </row>
    <row r="23" spans="2:14" x14ac:dyDescent="0.25">
      <c r="B23" s="6" t="s">
        <v>28</v>
      </c>
      <c r="C23" s="45" t="e">
        <f>C19</f>
        <v>#DIV/0!</v>
      </c>
      <c r="D23" s="3"/>
      <c r="E23" s="45" t="e">
        <f>E19</f>
        <v>#DIV/0!</v>
      </c>
      <c r="F23" s="20"/>
      <c r="G23" s="45" t="e">
        <f>G19</f>
        <v>#DIV/0!</v>
      </c>
      <c r="H23" s="3"/>
      <c r="I23" s="45" t="e">
        <f>I19</f>
        <v>#DIV/0!</v>
      </c>
      <c r="J23" s="3"/>
      <c r="K23" s="159"/>
      <c r="L23" s="176"/>
      <c r="M23" s="179"/>
      <c r="N23" s="182"/>
    </row>
    <row r="24" spans="2:14" x14ac:dyDescent="0.25">
      <c r="B24" s="6" t="s">
        <v>29</v>
      </c>
      <c r="C24" s="87" t="e">
        <f>C22+-C23</f>
        <v>#DIV/0!</v>
      </c>
      <c r="D24" s="87"/>
      <c r="E24" s="87" t="e">
        <f>E22+-E23</f>
        <v>#DIV/0!</v>
      </c>
      <c r="F24" s="87"/>
      <c r="G24" s="87" t="e">
        <f>G22+-G23</f>
        <v>#DIV/0!</v>
      </c>
      <c r="H24" s="87"/>
      <c r="I24" s="87" t="e">
        <f>I22+-I23</f>
        <v>#DIV/0!</v>
      </c>
      <c r="J24" s="3"/>
      <c r="K24" s="159"/>
      <c r="L24" s="176"/>
      <c r="M24" s="179"/>
      <c r="N24" s="182"/>
    </row>
    <row r="25" spans="2:14" x14ac:dyDescent="0.25">
      <c r="B25" s="13" t="s">
        <v>92</v>
      </c>
      <c r="C25" s="76" t="e">
        <f>('Data Entry Sheet'!C14/'Data Entry Sheet'!C9)*365</f>
        <v>#DIV/0!</v>
      </c>
      <c r="D25" s="76"/>
      <c r="E25" s="76" t="e">
        <f>('Data Entry Sheet'!E14/'Data Entry Sheet'!E9)*365</f>
        <v>#DIV/0!</v>
      </c>
      <c r="F25" s="76"/>
      <c r="G25" s="76" t="e">
        <f>('Data Entry Sheet'!G14/'Data Entry Sheet'!G9)*365</f>
        <v>#DIV/0!</v>
      </c>
      <c r="H25" s="76"/>
      <c r="I25" s="76" t="e">
        <f>('Data Entry Sheet'!I14/'Data Entry Sheet'!I9)*365</f>
        <v>#DIV/0!</v>
      </c>
      <c r="J25" s="3"/>
      <c r="K25" s="159"/>
      <c r="L25" s="176"/>
      <c r="M25" s="179"/>
      <c r="N25" s="182"/>
    </row>
    <row r="26" spans="2:14" x14ac:dyDescent="0.25">
      <c r="B26" s="7" t="s">
        <v>93</v>
      </c>
      <c r="C26" s="19" t="e">
        <f>'Balance Sheet Ratio'!C21</f>
        <v>#DIV/0!</v>
      </c>
      <c r="D26" s="19"/>
      <c r="E26" s="19" t="e">
        <f>'Balance Sheet Ratio'!E21</f>
        <v>#DIV/0!</v>
      </c>
      <c r="F26" s="19"/>
      <c r="G26" s="19" t="e">
        <f>'Balance Sheet Ratio'!G21</f>
        <v>#DIV/0!</v>
      </c>
      <c r="H26" s="19"/>
      <c r="I26" s="19" t="e">
        <f>'Balance Sheet Ratio'!I21</f>
        <v>#DIV/0!</v>
      </c>
      <c r="J26" s="8"/>
      <c r="K26" s="160"/>
      <c r="L26" s="177"/>
      <c r="M26" s="180"/>
      <c r="N26" s="183"/>
    </row>
    <row r="27" spans="2:14" ht="15.75" thickBot="1" x14ac:dyDescent="0.3">
      <c r="L27" s="88" t="s">
        <v>47</v>
      </c>
      <c r="M27" s="122">
        <f>SUM(M7,M13,M15,M21)</f>
        <v>0</v>
      </c>
    </row>
  </sheetData>
  <mergeCells count="15">
    <mergeCell ref="L21:L26"/>
    <mergeCell ref="M7:M11"/>
    <mergeCell ref="N7:N11"/>
    <mergeCell ref="M15:M19"/>
    <mergeCell ref="N15:N19"/>
    <mergeCell ref="L15:L19"/>
    <mergeCell ref="L7:L11"/>
    <mergeCell ref="M21:M26"/>
    <mergeCell ref="N21:N26"/>
    <mergeCell ref="K22:K26"/>
    <mergeCell ref="B7:K7"/>
    <mergeCell ref="B15:K15"/>
    <mergeCell ref="B21:K21"/>
    <mergeCell ref="K8:K11"/>
    <mergeCell ref="K16:K19"/>
  </mergeCells>
  <phoneticPr fontId="0" type="noConversion"/>
  <pageMargins left="0.7" right="0.7" top="0.75" bottom="0.75" header="0.3" footer="0.3"/>
  <pageSetup scale="89" orientation="landscape" r:id="rId1"/>
  <headerFooter>
    <oddHeader xml:space="preserve">&amp;LEast Bay HOME Grantee
Housing Developer Business Analysis
</oddHeader>
    <oddFooter>&amp;L&amp;D&amp;R&amp;Z&amp;F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Data Entry Sheet</vt:lpstr>
      <vt:lpstr>Income Statement Ratio</vt:lpstr>
      <vt:lpstr>Balance Sheet Ratio</vt:lpstr>
      <vt:lpstr>Op Cycle Ratio</vt:lpstr>
      <vt:lpstr>'Balance Sheet Ratio'!Print_Area</vt:lpstr>
      <vt:lpstr>'Data Entry Sheet'!Print_Area</vt:lpstr>
      <vt:lpstr>'Income Statement Ratio'!Print_Area</vt:lpstr>
      <vt:lpstr>'Op Cycle Ratio'!Print_Area</vt:lpstr>
    </vt:vector>
  </TitlesOfParts>
  <Company>Alameda County 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Starratt</dc:creator>
  <cp:lastModifiedBy>Conde, Ahmed</cp:lastModifiedBy>
  <cp:lastPrinted>2014-09-18T22:21:14Z</cp:lastPrinted>
  <dcterms:created xsi:type="dcterms:W3CDTF">2012-03-23T15:51:45Z</dcterms:created>
  <dcterms:modified xsi:type="dcterms:W3CDTF">2019-08-01T21:51:40Z</dcterms:modified>
</cp:coreProperties>
</file>